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sokansas-my.sharepoint.com/personal/da_oar_onedrive_kansas_gov/Documents/DA OAR/Municipal Services/Budget Filings/2025 Budgets/2025 Budget Workbooks (BLANK)/"/>
    </mc:Choice>
  </mc:AlternateContent>
  <xr:revisionPtr revIDLastSave="15" documentId="8_{ED172F55-8A62-4A28-9B2D-EAE0873AAEEC}" xr6:coauthVersionLast="47" xr6:coauthVersionMax="47" xr10:uidLastSave="{BA384309-03AF-4332-A1CB-59525E7A7DCD}"/>
  <bookViews>
    <workbookView xWindow="-108" yWindow="-108" windowWidth="23256" windowHeight="12576" xr2:uid="{00000000-000D-0000-FFFF-FFFF00000000}"/>
  </bookViews>
  <sheets>
    <sheet name="Instructions" sheetId="4" r:id="rId1"/>
    <sheet name="input" sheetId="7" r:id="rId2"/>
    <sheet name="CPA Summary" sheetId="12" r:id="rId3"/>
    <sheet name="General-Levy Page" sheetId="1" r:id="rId4"/>
    <sheet name="No Levy Page" sheetId="6" r:id="rId5"/>
    <sheet name="Legend" sheetId="13" r:id="rId6"/>
  </sheets>
  <definedNames>
    <definedName name="_xlnm.Print_Area" localSheetId="2">'CPA Summary'!$A$1:$A$40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2" i="6" l="1"/>
  <c r="A35" i="6"/>
  <c r="A110" i="1"/>
  <c r="A41" i="1"/>
  <c r="G56" i="1" l="1"/>
  <c r="E88" i="1" s="1"/>
  <c r="E42" i="1"/>
  <c r="E45" i="1" s="1"/>
  <c r="E111" i="1"/>
  <c r="E114" i="1" s="1"/>
  <c r="B4" i="6"/>
  <c r="B2" i="6"/>
  <c r="B51" i="6"/>
  <c r="B53" i="6"/>
  <c r="B4" i="1"/>
  <c r="A77" i="1" s="1"/>
  <c r="B2" i="1"/>
  <c r="A76" i="1" s="1"/>
  <c r="E50" i="6"/>
  <c r="E1" i="6"/>
  <c r="F4" i="1"/>
  <c r="C53" i="1" s="1"/>
  <c r="C57" i="1"/>
  <c r="D56" i="1"/>
  <c r="E85" i="1" s="1"/>
  <c r="E56" i="1"/>
  <c r="E86" i="1" s="1"/>
  <c r="E55" i="1"/>
  <c r="C97" i="1"/>
  <c r="C98" i="1" s="1"/>
  <c r="C111" i="1"/>
  <c r="D97" i="1"/>
  <c r="D111" i="1"/>
  <c r="E116" i="1"/>
  <c r="E47" i="1"/>
  <c r="C27" i="1"/>
  <c r="C28" i="1" s="1"/>
  <c r="C42" i="1"/>
  <c r="D27" i="1"/>
  <c r="D42" i="1"/>
  <c r="C69" i="6"/>
  <c r="C70" i="6" s="1"/>
  <c r="C84" i="6" s="1"/>
  <c r="D59" i="6" s="1"/>
  <c r="D70" i="6" s="1"/>
  <c r="D84" i="6" s="1"/>
  <c r="E59" i="6" s="1"/>
  <c r="E70" i="6" s="1"/>
  <c r="E84" i="6" s="1"/>
  <c r="C83" i="6"/>
  <c r="D69" i="6"/>
  <c r="D83" i="6"/>
  <c r="E69" i="6"/>
  <c r="E83" i="6"/>
  <c r="C21" i="6"/>
  <c r="C22" i="6"/>
  <c r="C36" i="6"/>
  <c r="D21" i="6"/>
  <c r="D36" i="6"/>
  <c r="E21" i="6"/>
  <c r="E36" i="6"/>
  <c r="A55" i="1"/>
  <c r="A56" i="1"/>
  <c r="G55" i="1"/>
  <c r="E16" i="1" s="1"/>
  <c r="H56" i="1"/>
  <c r="E89" i="1" s="1"/>
  <c r="F56" i="1"/>
  <c r="E87" i="1" s="1"/>
  <c r="F55" i="1"/>
  <c r="H55" i="1"/>
  <c r="E17" i="1" s="1"/>
  <c r="E57" i="1" l="1"/>
  <c r="C112" i="1"/>
  <c r="D81" i="1" s="1"/>
  <c r="C37" i="6"/>
  <c r="D10" i="6" s="1"/>
  <c r="D22" i="6" s="1"/>
  <c r="D37" i="6" s="1"/>
  <c r="E10" i="6" s="1"/>
  <c r="E22" i="6" s="1"/>
  <c r="E37" i="6" s="1"/>
  <c r="D55" i="1"/>
  <c r="E13" i="1" s="1"/>
  <c r="E14" i="1"/>
  <c r="F57" i="1"/>
  <c r="D98" i="1"/>
  <c r="D112" i="1" s="1"/>
  <c r="E81" i="1" s="1"/>
  <c r="C43" i="1"/>
  <c r="D9" i="1" s="1"/>
  <c r="D28" i="1"/>
  <c r="D43" i="1" s="1"/>
  <c r="E9" i="1" s="1"/>
  <c r="E15" i="1"/>
  <c r="G57" i="1"/>
  <c r="E97" i="1"/>
  <c r="H57" i="1"/>
  <c r="D48" i="1"/>
  <c r="D117" i="1" s="1"/>
  <c r="C8" i="1"/>
  <c r="C80" i="1" s="1"/>
  <c r="D53" i="1"/>
  <c r="A53" i="1"/>
  <c r="F77" i="1"/>
  <c r="D8" i="1"/>
  <c r="D80" i="1" s="1"/>
  <c r="E8" i="1"/>
  <c r="E80" i="1" s="1"/>
  <c r="C9" i="6"/>
  <c r="C58" i="6" s="1"/>
  <c r="D9" i="6"/>
  <c r="D58" i="6" s="1"/>
  <c r="E9" i="6"/>
  <c r="E58" i="6" s="1"/>
  <c r="D57" i="1" l="1"/>
  <c r="E27" i="1"/>
  <c r="E28" i="1" s="1"/>
  <c r="E46" i="1" s="1"/>
  <c r="E48" i="1" s="1"/>
  <c r="E98" i="1"/>
  <c r="E115" i="1" s="1"/>
  <c r="E117" i="1" s="1"/>
</calcChain>
</file>

<file path=xl/sharedStrings.xml><?xml version="1.0" encoding="utf-8"?>
<sst xmlns="http://schemas.openxmlformats.org/spreadsheetml/2006/main" count="329" uniqueCount="265">
  <si>
    <t>County Budget Workbook Instructions for a Single Special District</t>
  </si>
  <si>
    <t xml:space="preserve">Please read these instructions carefully.  If after reviewing the instruction you still have questions, contact Municipal Services at 785-296-6033 or 785-296-8083; or via email to armunis@ks.gov. </t>
  </si>
  <si>
    <t>These forms are for those counties that include special districts with their budget submission. Each special district listed on the county's certificate page should have these form completed and attached to the county's budget. Example: Fire District, Cemetery, etc.</t>
  </si>
  <si>
    <t>If these forms are not submitted on line, then they will need to be printed and attach to the county's budget.</t>
  </si>
  <si>
    <t xml:space="preserve">General Instructions </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</si>
  <si>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</si>
  <si>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</si>
  <si>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</si>
  <si>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</si>
  <si>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</si>
  <si>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</si>
  <si>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t>Workbook Preparation</t>
  </si>
  <si>
    <t>1. Complete the input page (input).  This will link the information to the whole spreadsheet.</t>
  </si>
  <si>
    <t xml:space="preserve">2. Complete the fund pages as needed. </t>
  </si>
  <si>
    <r>
      <t xml:space="preserve">2a. All levy fund pages have a Non-Appropriated Balance block. K.S.A. 79-2927 allows the special district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</si>
  <si>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t>3. Number the pages used.</t>
  </si>
  <si>
    <t xml:space="preserve">4. Complete and print the published notice option utilized if the max levy is exceeded and have it published.  Attach the publication to the budget.
</t>
  </si>
  <si>
    <t xml:space="preserve">5. Enter the Computation of Delinquency information. Please note that K.S.A. 79-2930 states that such </t>
  </si>
  <si>
    <t xml:space="preserve">allowance shall not be exceeded by more than 5% the percentage of delinquency for the preceding tax year.   </t>
  </si>
  <si>
    <t>Such allowance is not mandatory, but may be used if the municipality wishes.</t>
  </si>
  <si>
    <t xml:space="preserve">6.  Review all forms to see that the amounts match and everything is printed properly. </t>
  </si>
  <si>
    <t>County Budget Workbook for a Special District</t>
  </si>
  <si>
    <t>Enter name of special district:</t>
  </si>
  <si>
    <t>Enter county name followed by "County":</t>
  </si>
  <si>
    <t>Enter year being budgeted (YYYY):</t>
  </si>
  <si>
    <t>CPA Summary of Assumptions</t>
  </si>
  <si>
    <t>Special District Name:</t>
  </si>
  <si>
    <t>Name of County:</t>
  </si>
  <si>
    <t>FUND PAGE - GENERAL</t>
  </si>
  <si>
    <t>Adopted Budget</t>
  </si>
  <si>
    <t>Prior Year</t>
  </si>
  <si>
    <t>Current Year</t>
  </si>
  <si>
    <t>Proposed Budget</t>
  </si>
  <si>
    <t>General Fund</t>
  </si>
  <si>
    <t>Unencumbered Cash Balance Jan 1</t>
  </si>
  <si>
    <t>Receipts:</t>
  </si>
  <si>
    <t>Ad Valorem Tax</t>
  </si>
  <si>
    <t>x</t>
  </si>
  <si>
    <t>Delinquent Tax</t>
  </si>
  <si>
    <t>Motor Vehicle Tax</t>
  </si>
  <si>
    <t>Recreational Vehicle Tax</t>
  </si>
  <si>
    <t>16/20M Vehicle Tax</t>
  </si>
  <si>
    <t>Commercial Vehicle Tax</t>
  </si>
  <si>
    <t>Watercraft Tax</t>
  </si>
  <si>
    <t>Slider</t>
  </si>
  <si>
    <t>Interest on Idle Funds</t>
  </si>
  <si>
    <t>Total Receipts</t>
  </si>
  <si>
    <t>Resources Available:</t>
  </si>
  <si>
    <t>Expenditures:</t>
  </si>
  <si>
    <t>Total Expenditures</t>
  </si>
  <si>
    <t>Unencumbered Cash Balance Dec 31</t>
  </si>
  <si>
    <t>Non-Appropriated Balance</t>
  </si>
  <si>
    <t>Total Expenditures and Non-Appropriated Balance</t>
  </si>
  <si>
    <t>Tax Required</t>
  </si>
  <si>
    <t>Delinquency Computation % Rate</t>
  </si>
  <si>
    <t>ALLOCATION OF MVT AND RVT</t>
  </si>
  <si>
    <t>Names</t>
  </si>
  <si>
    <t>MVT</t>
  </si>
  <si>
    <t>RVT</t>
  </si>
  <si>
    <t>16/20M Vehicle</t>
  </si>
  <si>
    <t>Commercial Veh</t>
  </si>
  <si>
    <t>Watercraft</t>
  </si>
  <si>
    <t>Total</t>
  </si>
  <si>
    <t>MVT Estimate</t>
  </si>
  <si>
    <t>RVT Estimate</t>
  </si>
  <si>
    <t>16/20M Vehicle Estimate</t>
  </si>
  <si>
    <t>Commercial Veh Est</t>
  </si>
  <si>
    <t>Watercraft Estimate</t>
  </si>
  <si>
    <t>CPA Summary</t>
  </si>
  <si>
    <t xml:space="preserve">Page No. </t>
  </si>
  <si>
    <t>FUND PAGE FOR FUNDS WITH A TAX LEVY</t>
  </si>
  <si>
    <t xml:space="preserve"> Delinquency Computation % Rate</t>
  </si>
  <si>
    <t xml:space="preserve">Special District Name: </t>
  </si>
  <si>
    <t>County:</t>
  </si>
  <si>
    <t>FUND PAGE FOR FUNDS WITH NO TAX LEVY</t>
  </si>
  <si>
    <t>Salaries &amp; Wages</t>
  </si>
  <si>
    <t>Employee Beneifts</t>
  </si>
  <si>
    <t>Page No.</t>
  </si>
  <si>
    <t>The following changes were made to this workbook during April 2024</t>
  </si>
  <si>
    <t>1. Removed LAVTR from General-Levy Page fund tab.</t>
  </si>
  <si>
    <t>2. Renamed Cash Forward/Cash-Basis Reserve to Cash Reserve on General-Levy Page and No Levy Page fund tabs.</t>
  </si>
  <si>
    <t>The following changes were made to this workbook during March 2022</t>
  </si>
  <si>
    <t xml:space="preserve">1. Budget instructions were updated. </t>
  </si>
  <si>
    <t>2. Basic and consistent formatting throughout (including updating fonts, consistent language and print areas)</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</si>
  <si>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</si>
  <si>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</si>
  <si>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</si>
  <si>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</si>
  <si>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</si>
  <si>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 xml:space="preserve">5. Updated Cert (Table of Contents) and page numbering. </t>
  </si>
  <si>
    <t>The following changes were made to this workbook April 2020</t>
  </si>
  <si>
    <t xml:space="preserve"> Entered 2021 for the Budget Year and 1.8% as the CPI Percentage on the InputPrYr tab.</t>
  </si>
  <si>
    <t>Updated helpful links tab</t>
  </si>
  <si>
    <t>The following changes were made to this workbook in April 2018</t>
  </si>
  <si>
    <t>1.  Updated the Municipal Services' contact information on the Instruction tab</t>
  </si>
  <si>
    <t>2.  entered 2020 for the Budget Year and 2.5% for the CPI Percentage on the InputPrYr tab</t>
  </si>
  <si>
    <t>3.  Highlighted tabs (pages) in blue if the page is to be printed and submitted as part of the budget</t>
  </si>
  <si>
    <t xml:space="preserve">1.  Added the CPA Summary tab.  </t>
  </si>
  <si>
    <t>2.  Added the CPA Summary comment box on the Certification Page and all fund pages.</t>
  </si>
  <si>
    <t>3.  Renamed the Pub. Notice Option 1 tab to Notice of Vote.</t>
  </si>
  <si>
    <t>4.  Removed the Pub. Notice Option 2 and 3 tabs.</t>
  </si>
  <si>
    <t>The following changes were made to this workbook on 3/7/2017</t>
  </si>
  <si>
    <t xml:space="preserve">1.  inputPrYr tab, inserted CPI percentage, linked the percentage to the Computation tab. </t>
  </si>
  <si>
    <t>The following changes were made to this workbook on 2/25/2016</t>
  </si>
  <si>
    <t>1.  Added K.S.A. 80-1559 thumbnail to the NonBudFunds tab.</t>
  </si>
  <si>
    <t>The following changes were made to this workbook on 2/3/2016</t>
  </si>
  <si>
    <t>1.  Inserted 2015 CPI percentage on computation tab.</t>
  </si>
  <si>
    <t>The following changes were made to this workbook on 1/21/2016</t>
  </si>
  <si>
    <t>1.  On tax levy funds NR estimate shown as a negative receipt.</t>
  </si>
  <si>
    <t>The following changes were made to this workbook on 10/1/2015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</si>
  <si>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</si>
  <si>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</si>
  <si>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</si>
  <si>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</si>
  <si>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</si>
  <si>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1/22/2015</t>
  </si>
  <si>
    <t>1.  Inserted 2014 CPI percentage on computation tab.</t>
  </si>
  <si>
    <t>The following changes were made to this workbook on 10/28/14</t>
  </si>
  <si>
    <t>1.  Various workbook changes associated with commercial vehicle and watercraft tax estimates.</t>
  </si>
  <si>
    <t>The following changes were made to this workbook on 9/9/2014</t>
  </si>
  <si>
    <t>1.  Added "Supporting Counties" section to the notice of budget hearing on the summ tab.</t>
  </si>
  <si>
    <t>The following changes were made to this workbook on 7/15/2014</t>
  </si>
  <si>
    <t>1.  Added the ROUND function to cell J38 in the computation tab so result will be a whole number.</t>
  </si>
  <si>
    <t>The following changes were made to this workbook on 7/8/2014</t>
  </si>
  <si>
    <t>1.  Correction of formula in cell j41 of the computation tab.</t>
  </si>
  <si>
    <t>The following changes were made to this workbook on 5/22/2014</t>
  </si>
  <si>
    <t>1.  Several changes to workbook associated with 2014 HB 2047.</t>
  </si>
  <si>
    <t>The following changes were made to this workbook on 4/21/2014</t>
  </si>
  <si>
    <t>1.  "Budget Authority Amount" cell added to budget year column of all funds.</t>
  </si>
  <si>
    <t>The following changes were made to this workbook on 3/27/2013</t>
  </si>
  <si>
    <t>1.  Instruction tab narrative modification.</t>
  </si>
  <si>
    <t>The following changes were made to this workbook on 10/10/2012</t>
  </si>
  <si>
    <t>1.  Added "resolution required?  yes/no" message to area adjacent to each tax levy fund.</t>
  </si>
  <si>
    <t>The following changes were made to this workbook on 06/12/2012</t>
  </si>
  <si>
    <t>1.  Corrected the Debt tab, provided spacing so the page number would not overwrite the written instruction on the bottom of the form .</t>
  </si>
  <si>
    <t>The following changes were made to this workbook on 12/29/2011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</si>
  <si>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</si>
  <si>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</si>
  <si>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</si>
  <si>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</si>
  <si>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</si>
  <si>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</si>
  <si>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</si>
  <si>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</si>
  <si>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</si>
  <si>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</si>
  <si>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11. InputPrYr tab, added column for adjusting ad valorem taxes to reflect a better picture of actual taxes received, allow a rate to be used to compute the new amount, and links the new amounts to the appropriate fund page, if used, otherwise used the original amounts.</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</si>
  <si>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</si>
  <si>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</si>
  <si>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</si>
  <si>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</si>
  <si>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</si>
  <si>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</si>
  <si>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</si>
  <si>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</si>
  <si>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20. Change out the 'Mill Rate Computation' tab so to agree with the website.</t>
  </si>
  <si>
    <t>21. All tax levy fund pages added 'Mill Rate Comparison' table.</t>
  </si>
  <si>
    <t>22. Certificate tab added a place for the email address of the assisted by.</t>
  </si>
  <si>
    <t>The following changes were made to this workbook on 6/22/2011</t>
  </si>
  <si>
    <t>1. General fund tab management tool; corrected link in cell G55.</t>
  </si>
  <si>
    <t>The following changes were made to this workbook on 4/19/2011</t>
  </si>
  <si>
    <t>1. Summ tab changed proposed year expenditure column to 'Budget Authority for Expenditures.'</t>
  </si>
  <si>
    <t>2. Summ tab actual total computation amended.</t>
  </si>
  <si>
    <t>The following changes were made to this workbook on 10/27/2010</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</si>
  <si>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</si>
  <si>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</si>
  <si>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</si>
  <si>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</si>
  <si>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</si>
  <si>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</si>
  <si>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</si>
  <si>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</si>
  <si>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</si>
  <si>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</si>
  <si>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</si>
  <si>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</si>
  <si>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</si>
  <si>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</si>
  <si>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</si>
  <si>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</si>
  <si>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</si>
  <si>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</si>
  <si>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</si>
  <si>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</si>
  <si>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</si>
  <si>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</si>
  <si>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</si>
  <si>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The following changes were made to this workbook on 1/05/2010</t>
  </si>
  <si>
    <t>1. Instruction tab added line 8b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</si>
  <si>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</si>
  <si>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</si>
  <si>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</si>
  <si>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</si>
  <si>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</si>
  <si>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</si>
  <si>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</si>
  <si>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</si>
  <si>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</si>
  <si>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9/28/2009</t>
  </si>
  <si>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</si>
  <si>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</si>
  <si>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</si>
  <si>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</si>
  <si>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</si>
  <si>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</si>
  <si>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7. Certificate tab moved the Assisted By: and added more lines for governing body signatures.</t>
  </si>
  <si>
    <t>The following changes were made to this workbook on 9/01/2009</t>
  </si>
  <si>
    <t>1. Mvalloc tab change cells c-11 to c-14 from reference 'D' to 'E.'</t>
  </si>
  <si>
    <t>2. InputPrYr tab A21 add 'If amended ….'</t>
  </si>
  <si>
    <t>3. InputPrYr tab changed from Bond &amp; Interest to Debt Service.</t>
  </si>
  <si>
    <t>4. InputOth tab changed from Bond &amp; Interest to Debt Service.</t>
  </si>
  <si>
    <t>The following changes were made to this workbook on 5/08/2009</t>
  </si>
  <si>
    <t>1. InputPrYr tab, cell d21, changed from d11 to d11-1 in order to correct date.</t>
  </si>
  <si>
    <t>The following were changed to this spreadsheet on 3/19/2009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</si>
  <si>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</si>
  <si>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</si>
  <si>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</si>
  <si>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2/23/2009</t>
  </si>
  <si>
    <t>1. Instruction under Submitting of Budget ….required electronic submission.</t>
  </si>
  <si>
    <t>2. Input other tab line 106 change from Budget Summary to Budget Certificate.</t>
  </si>
  <si>
    <t>The following were changed to this spreadsheet on 10/24/2008</t>
  </si>
  <si>
    <t>1. Input tab (inputPrYr) added column for the current year expenditures.</t>
  </si>
  <si>
    <t>2. Added to all tax levy fund pages the miscellaneous receipt for the proposed year comparison takes into account the ad valorem taxes for the 10% Rule.</t>
  </si>
  <si>
    <t>3. All tax levy funds and no tax levy funds fund pages made the following changes:</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</si>
  <si>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</si>
  <si>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</si>
  <si>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</si>
  <si>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</si>
  <si>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</si>
  <si>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</si>
  <si>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</si>
  <si>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</si>
  <si>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</si>
  <si>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</si>
  <si>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</si>
  <si>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</si>
  <si>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</si>
  <si>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</si>
  <si>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</si>
  <si>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</si>
  <si>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</si>
  <si>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</si>
  <si>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</si>
  <si>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</si>
  <si>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</si>
  <si>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</si>
  <si>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</si>
  <si>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</si>
  <si>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</si>
  <si>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</si>
  <si>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</si>
  <si>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</si>
  <si>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14. Added another space for "assisted by" on Certificate allowing two lines for name of company.</t>
  </si>
  <si>
    <t>15. Added to instructions about non-appropriated funds limit of 5%.</t>
  </si>
  <si>
    <t>16. Added warning "Exceeds 5%" on all fund pages for the non-appropirated balance.</t>
  </si>
  <si>
    <t>17. Added Neighborhood Revitalization table and linked to the tax levy fund pages.</t>
  </si>
  <si>
    <t>18. Added Neighborhood Revitalization expenditures to all tax levy fund pages.</t>
  </si>
  <si>
    <t>19. Added Neighborhood Revitalization Rebate page number to the Certificate page.</t>
  </si>
  <si>
    <t>20. Added to all budgeted fund pages the budget authority for the actual year, budget violation, and cash violation.</t>
  </si>
  <si>
    <t>21. Added instruction on the addition for item 20.</t>
  </si>
  <si>
    <t>22. Added 'miscellaneous' category to the receipt/expenditure for all fund pages and set error message.</t>
  </si>
  <si>
    <t>23. Added to the instruction about correct the error message for the miscellaneous.</t>
  </si>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</sst>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_)"/>
    <numFmt numFmtId="165" formatCode="0.000%"/>
  </numFmts>
  <fonts count="28" x14ac:knownFonts="1">
    <font>
      <sz val="12"/>
      <name val="Courier New"/>
    </font>
    <font>
      <sz val="12"/>
      <name val="Courier New"/>
      <family val="3"/>
    </font>
    <font>
      <b/>
      <sz val="12"/>
      <color indexed="8"/>
      <name val="Times New Roman"/>
      <family val="1"/>
    </font>
    <font>
      <sz val="12"/>
      <color indexed="8"/>
      <name val="Times New Roman"/>
      <family val="1"/>
    </font>
    <font>
      <sz val="12"/>
      <name val="Times New Roman"/>
      <family val="1"/>
    </font>
    <font>
      <sz val="12"/>
      <color indexed="12"/>
      <name val="Times New Roman"/>
      <family val="1"/>
    </font>
    <font>
      <b/>
      <sz val="12"/>
      <name val="Times New Roman"/>
      <family val="1"/>
    </font>
    <font>
      <sz val="8"/>
      <name val="Courier New"/>
      <family val="3"/>
    </font>
    <font>
      <b/>
      <u/>
      <sz val="12"/>
      <name val="Times New Roman"/>
      <family val="1"/>
    </font>
    <font>
      <u/>
      <sz val="12"/>
      <name val="Times New Roman"/>
      <family val="1"/>
    </font>
    <font>
      <u/>
      <sz val="12"/>
      <color indexed="8"/>
      <name val="Times New Roman"/>
      <family val="1"/>
    </font>
    <font>
      <u/>
      <sz val="12"/>
      <name val="Courier New"/>
      <family val="3"/>
    </font>
    <font>
      <sz val="12"/>
      <color indexed="10"/>
      <name val="Times New Roman"/>
      <family val="1"/>
    </font>
    <font>
      <sz val="12"/>
      <name val="Courier"/>
      <family val="3"/>
    </font>
    <font>
      <sz val="12"/>
      <name val="Courier"/>
      <family val="3"/>
    </font>
    <font>
      <u/>
      <sz val="12"/>
      <color indexed="12"/>
      <name val="Courier New"/>
      <family val="3"/>
    </font>
    <font>
      <sz val="12"/>
      <name val="Courier New"/>
      <family val="3"/>
    </font>
    <font>
      <u/>
      <sz val="12"/>
      <color indexed="12"/>
      <name val="Courier"/>
      <family val="3"/>
    </font>
    <font>
      <sz val="12"/>
      <name val="Courier"/>
      <family val="3"/>
    </font>
    <font>
      <sz val="12"/>
      <name val="Courier"/>
      <family val="3"/>
    </font>
    <font>
      <sz val="10"/>
      <name val="Arial"/>
      <family val="2"/>
    </font>
    <font>
      <sz val="12"/>
      <name val="Courier"/>
      <family val="3"/>
    </font>
    <font>
      <sz val="11"/>
      <color theme="1"/>
      <name val="Calibri"/>
      <family val="2"/>
      <scheme val="minor"/>
    </font>
    <font>
      <b/>
      <sz val="12"/>
      <color rgb="FFFF0000"/>
      <name val="Times New Roman"/>
      <family val="1"/>
    </font>
    <font>
      <sz val="11"/>
      <name val="Calibri"/>
      <family val="2"/>
    </font>
    <font>
      <b/>
      <sz val="13"/>
      <name val="Times New Roman"/>
      <family val="1"/>
    </font>
    <font>
      <b/>
      <sz val="14"/>
      <name val="Times New Roman"/>
      <family val="1"/>
    </font>
    <font>
      <sz val="12"/>
      <name val="Courier"/>
    </font>
  </fonts>
  <fills count="9">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rgb="FFFFFF99"/>
        <bgColor indexed="64"/>
      </patternFill>
    </fill>
    <fill>
      <patternFill patternType="solid">
        <fgColor rgb="FF00FF00"/>
        <bgColor indexed="64"/>
      </patternFill>
    </fill>
    <fill>
      <patternFill patternType="solid">
        <fgColor rgb="FFFFFFC0"/>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927">
    <xf numFmtId="0" fontId="0" fillId="0" borderId="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xf numFmtId="0" fontId="16" fillId="0" borderId="0"/>
    <xf numFmtId="0" fontId="16" fillId="0" borderId="0"/>
    <xf numFmtId="0" fontId="14" fillId="0" borderId="0"/>
    <xf numFmtId="0" fontId="13" fillId="0" borderId="0"/>
    <xf numFmtId="0" fontId="16" fillId="0" borderId="0"/>
    <xf numFmtId="0" fontId="1" fillId="0" borderId="0"/>
    <xf numFmtId="0" fontId="13" fillId="0" borderId="0"/>
    <xf numFmtId="0" fontId="1" fillId="0" borderId="0"/>
    <xf numFmtId="0" fontId="16" fillId="0" borderId="0"/>
    <xf numFmtId="0" fontId="1" fillId="0" borderId="0"/>
    <xf numFmtId="0" fontId="13" fillId="0" borderId="0"/>
    <xf numFmtId="0" fontId="16" fillId="0" borderId="0"/>
    <xf numFmtId="0" fontId="1" fillId="0" borderId="0"/>
    <xf numFmtId="0" fontId="13" fillId="0" borderId="0"/>
    <xf numFmtId="0" fontId="14" fillId="0" borderId="0"/>
    <xf numFmtId="0" fontId="13" fillId="0" borderId="0"/>
    <xf numFmtId="0" fontId="1" fillId="0" borderId="0"/>
    <xf numFmtId="0" fontId="13" fillId="0" borderId="0"/>
    <xf numFmtId="0" fontId="14" fillId="0" borderId="0"/>
    <xf numFmtId="0" fontId="13" fillId="0" borderId="0"/>
    <xf numFmtId="0" fontId="1" fillId="0" borderId="0"/>
    <xf numFmtId="0" fontId="14" fillId="0" borderId="0"/>
    <xf numFmtId="0" fontId="13"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4" fillId="0" borderId="0"/>
    <xf numFmtId="0" fontId="13" fillId="0" borderId="0"/>
    <xf numFmtId="0" fontId="1" fillId="0" borderId="0"/>
    <xf numFmtId="0" fontId="13" fillId="0" borderId="0"/>
    <xf numFmtId="0" fontId="1" fillId="0" borderId="0"/>
    <xf numFmtId="0" fontId="1" fillId="0" borderId="0"/>
    <xf numFmtId="0" fontId="14" fillId="0" borderId="0"/>
    <xf numFmtId="0" fontId="14" fillId="0" borderId="0"/>
    <xf numFmtId="0" fontId="13" fillId="0" borderId="0"/>
    <xf numFmtId="0" fontId="14" fillId="0" borderId="0"/>
    <xf numFmtId="0" fontId="13" fillId="0" borderId="0"/>
    <xf numFmtId="0" fontId="14"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3" fillId="0" borderId="0"/>
    <xf numFmtId="0" fontId="14" fillId="0" borderId="0"/>
    <xf numFmtId="0" fontId="13" fillId="0" borderId="0"/>
    <xf numFmtId="0" fontId="14"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6" fillId="0" borderId="0"/>
    <xf numFmtId="0" fontId="16" fillId="0" borderId="0"/>
    <xf numFmtId="0" fontId="1" fillId="0" borderId="0"/>
    <xf numFmtId="0" fontId="16" fillId="0" borderId="0"/>
    <xf numFmtId="0" fontId="1" fillId="0" borderId="0"/>
    <xf numFmtId="0" fontId="16" fillId="0" borderId="0"/>
    <xf numFmtId="0" fontId="1" fillId="0" borderId="0"/>
    <xf numFmtId="0" fontId="14" fillId="0" borderId="0"/>
    <xf numFmtId="0" fontId="13" fillId="0" borderId="0"/>
    <xf numFmtId="0" fontId="14" fillId="0" borderId="0"/>
    <xf numFmtId="0" fontId="13" fillId="0" borderId="0"/>
    <xf numFmtId="0" fontId="14" fillId="0" borderId="0"/>
    <xf numFmtId="0" fontId="13"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4" fillId="0" borderId="0"/>
    <xf numFmtId="0" fontId="14" fillId="0" borderId="0"/>
    <xf numFmtId="0" fontId="14" fillId="0" borderId="0"/>
    <xf numFmtId="0" fontId="13" fillId="0" borderId="0"/>
    <xf numFmtId="0" fontId="16" fillId="0" borderId="0"/>
    <xf numFmtId="0" fontId="1" fillId="0" borderId="0"/>
    <xf numFmtId="0" fontId="13" fillId="0" borderId="0"/>
    <xf numFmtId="0" fontId="14" fillId="0" borderId="0"/>
    <xf numFmtId="0" fontId="13" fillId="0" borderId="0"/>
    <xf numFmtId="0" fontId="14" fillId="0" borderId="0"/>
    <xf numFmtId="0" fontId="13" fillId="0" borderId="0"/>
    <xf numFmtId="0" fontId="16" fillId="0" borderId="0"/>
    <xf numFmtId="0" fontId="1" fillId="0" borderId="0"/>
    <xf numFmtId="0" fontId="16" fillId="0" borderId="0"/>
    <xf numFmtId="0" fontId="1" fillId="0" borderId="0"/>
    <xf numFmtId="0" fontId="14" fillId="0" borderId="0"/>
    <xf numFmtId="0" fontId="13" fillId="0" borderId="0"/>
    <xf numFmtId="0" fontId="14" fillId="0" borderId="0"/>
    <xf numFmtId="0" fontId="13" fillId="0" borderId="0"/>
    <xf numFmtId="0" fontId="1" fillId="0" borderId="0"/>
    <xf numFmtId="0" fontId="14" fillId="0" borderId="0"/>
    <xf numFmtId="0" fontId="14" fillId="0" borderId="0"/>
    <xf numFmtId="0" fontId="14" fillId="0" borderId="0"/>
    <xf numFmtId="0" fontId="13" fillId="0" borderId="0"/>
    <xf numFmtId="0" fontId="16" fillId="0" borderId="0"/>
    <xf numFmtId="0" fontId="1" fillId="0" borderId="0"/>
    <xf numFmtId="0" fontId="13" fillId="0" borderId="0"/>
    <xf numFmtId="0" fontId="14" fillId="0" borderId="0"/>
    <xf numFmtId="0" fontId="13" fillId="0" borderId="0"/>
    <xf numFmtId="0" fontId="14" fillId="0" borderId="0"/>
    <xf numFmtId="0" fontId="13" fillId="0" borderId="0"/>
    <xf numFmtId="0" fontId="16" fillId="0" borderId="0"/>
    <xf numFmtId="0" fontId="1" fillId="0" borderId="0"/>
    <xf numFmtId="0" fontId="16" fillId="0" borderId="0"/>
    <xf numFmtId="0" fontId="1" fillId="0" borderId="0"/>
    <xf numFmtId="0" fontId="14" fillId="0" borderId="0"/>
    <xf numFmtId="0" fontId="13" fillId="0" borderId="0"/>
    <xf numFmtId="0" fontId="1" fillId="0" borderId="0"/>
    <xf numFmtId="0" fontId="13" fillId="0" borderId="0"/>
    <xf numFmtId="0" fontId="13" fillId="0" borderId="0"/>
    <xf numFmtId="0" fontId="14" fillId="0" borderId="0"/>
    <xf numFmtId="0" fontId="16" fillId="0" borderId="0"/>
    <xf numFmtId="0" fontId="1" fillId="0" borderId="0"/>
    <xf numFmtId="0" fontId="16" fillId="0" borderId="0"/>
    <xf numFmtId="0" fontId="1"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3" fillId="0" borderId="0"/>
    <xf numFmtId="0" fontId="14" fillId="0" borderId="0"/>
    <xf numFmtId="0" fontId="16" fillId="0" borderId="0"/>
    <xf numFmtId="0" fontId="1" fillId="0" borderId="0"/>
    <xf numFmtId="0" fontId="16" fillId="0" borderId="0"/>
    <xf numFmtId="0" fontId="1"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3" fillId="0" borderId="0"/>
    <xf numFmtId="0" fontId="16" fillId="0" borderId="0"/>
    <xf numFmtId="0" fontId="1" fillId="0" borderId="0"/>
    <xf numFmtId="0" fontId="16" fillId="0" borderId="0"/>
    <xf numFmtId="0" fontId="1" fillId="0" borderId="0"/>
    <xf numFmtId="0" fontId="16" fillId="0" borderId="0"/>
    <xf numFmtId="0" fontId="1" fillId="0" borderId="0"/>
    <xf numFmtId="0" fontId="16" fillId="0" borderId="0"/>
    <xf numFmtId="0" fontId="1" fillId="0" borderId="0"/>
    <xf numFmtId="0" fontId="16" fillId="0" borderId="0"/>
    <xf numFmtId="0" fontId="1" fillId="0" borderId="0"/>
    <xf numFmtId="0" fontId="13" fillId="0" borderId="0"/>
    <xf numFmtId="0" fontId="1" fillId="0" borderId="0"/>
    <xf numFmtId="0" fontId="13" fillId="0" borderId="0"/>
    <xf numFmtId="0" fontId="1" fillId="0" borderId="0"/>
    <xf numFmtId="0" fontId="16"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4" fillId="0" borderId="0"/>
    <xf numFmtId="0" fontId="13" fillId="0" borderId="0"/>
    <xf numFmtId="0" fontId="16" fillId="0" borderId="0"/>
    <xf numFmtId="0" fontId="1" fillId="0" borderId="0"/>
    <xf numFmtId="0" fontId="13" fillId="0" borderId="0"/>
    <xf numFmtId="0" fontId="1" fillId="0" borderId="0"/>
    <xf numFmtId="0" fontId="14" fillId="0" borderId="0"/>
    <xf numFmtId="0" fontId="13" fillId="0" borderId="0"/>
    <xf numFmtId="0" fontId="16" fillId="0" borderId="0"/>
    <xf numFmtId="0" fontId="1" fillId="0" borderId="0"/>
    <xf numFmtId="0" fontId="13" fillId="0" borderId="0"/>
    <xf numFmtId="0" fontId="14" fillId="0" borderId="0"/>
    <xf numFmtId="0" fontId="14" fillId="0" borderId="0"/>
    <xf numFmtId="0" fontId="14" fillId="0" borderId="0"/>
    <xf numFmtId="0" fontId="13" fillId="0" borderId="0"/>
    <xf numFmtId="0" fontId="16" fillId="0" borderId="0"/>
    <xf numFmtId="0" fontId="1" fillId="0" borderId="0"/>
    <xf numFmtId="0" fontId="13" fillId="0" borderId="0"/>
    <xf numFmtId="0" fontId="1" fillId="0" borderId="0"/>
    <xf numFmtId="0" fontId="14" fillId="0" borderId="0"/>
    <xf numFmtId="0" fontId="13" fillId="0" borderId="0"/>
    <xf numFmtId="0" fontId="16" fillId="0" borderId="0"/>
    <xf numFmtId="0" fontId="1"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6" fillId="0" borderId="0"/>
    <xf numFmtId="0" fontId="16" fillId="0" borderId="0"/>
    <xf numFmtId="0" fontId="1" fillId="0" borderId="0"/>
    <xf numFmtId="0" fontId="14" fillId="0" borderId="0"/>
    <xf numFmtId="0" fontId="13" fillId="0" borderId="0"/>
    <xf numFmtId="0" fontId="1" fillId="0" borderId="0"/>
    <xf numFmtId="0" fontId="16" fillId="0" borderId="0"/>
    <xf numFmtId="0" fontId="1" fillId="0" borderId="0"/>
    <xf numFmtId="0" fontId="16" fillId="0" borderId="0"/>
    <xf numFmtId="0" fontId="1" fillId="0" borderId="0"/>
    <xf numFmtId="0" fontId="16" fillId="0" borderId="0"/>
    <xf numFmtId="0" fontId="1" fillId="0" borderId="0"/>
    <xf numFmtId="0" fontId="14" fillId="0" borderId="0"/>
    <xf numFmtId="0" fontId="14" fillId="0" borderId="0"/>
    <xf numFmtId="0" fontId="14" fillId="0" borderId="0"/>
    <xf numFmtId="0" fontId="13" fillId="0" borderId="0"/>
    <xf numFmtId="0" fontId="16" fillId="0" borderId="0"/>
    <xf numFmtId="0" fontId="1" fillId="0" borderId="0"/>
    <xf numFmtId="0" fontId="13" fillId="0" borderId="0"/>
    <xf numFmtId="0" fontId="1" fillId="0" borderId="0"/>
    <xf numFmtId="0" fontId="13" fillId="0" borderId="0"/>
    <xf numFmtId="0" fontId="14" fillId="0" borderId="0"/>
    <xf numFmtId="0" fontId="14" fillId="0" borderId="0"/>
    <xf numFmtId="0" fontId="13" fillId="0" borderId="0"/>
    <xf numFmtId="0" fontId="13" fillId="0" borderId="0"/>
    <xf numFmtId="0" fontId="1"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 fillId="0" borderId="0"/>
    <xf numFmtId="0" fontId="13" fillId="0" borderId="0"/>
    <xf numFmtId="0" fontId="14" fillId="0" borderId="0"/>
    <xf numFmtId="0" fontId="14" fillId="0" borderId="0"/>
    <xf numFmtId="0" fontId="13" fillId="0" borderId="0"/>
    <xf numFmtId="0" fontId="13" fillId="0" borderId="0"/>
    <xf numFmtId="0" fontId="14" fillId="0" borderId="0"/>
    <xf numFmtId="0" fontId="13" fillId="0" borderId="0"/>
    <xf numFmtId="0" fontId="1" fillId="0" borderId="0"/>
    <xf numFmtId="0" fontId="13" fillId="0" borderId="0"/>
    <xf numFmtId="0" fontId="16" fillId="0" borderId="0"/>
    <xf numFmtId="0" fontId="1" fillId="0" borderId="0"/>
    <xf numFmtId="0" fontId="13" fillId="0" borderId="0"/>
    <xf numFmtId="0" fontId="14" fillId="0" borderId="0"/>
    <xf numFmtId="0" fontId="13" fillId="0" borderId="0"/>
    <xf numFmtId="0" fontId="16" fillId="0" borderId="0"/>
    <xf numFmtId="0" fontId="1" fillId="0" borderId="0"/>
    <xf numFmtId="0" fontId="1"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6"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6" fillId="0" borderId="0"/>
    <xf numFmtId="0" fontId="1" fillId="0" borderId="0"/>
    <xf numFmtId="0" fontId="16" fillId="0" borderId="0"/>
    <xf numFmtId="0" fontId="1" fillId="0" borderId="0"/>
    <xf numFmtId="0" fontId="1" fillId="0" borderId="0"/>
    <xf numFmtId="0" fontId="13" fillId="0" borderId="0"/>
    <xf numFmtId="0" fontId="14" fillId="0" borderId="0"/>
    <xf numFmtId="0" fontId="14" fillId="0" borderId="0"/>
    <xf numFmtId="0" fontId="14" fillId="0" borderId="0"/>
    <xf numFmtId="0" fontId="13" fillId="0" borderId="0"/>
    <xf numFmtId="0" fontId="16" fillId="0" borderId="0"/>
    <xf numFmtId="0" fontId="1" fillId="0" borderId="0"/>
    <xf numFmtId="0" fontId="13" fillId="0" borderId="0"/>
    <xf numFmtId="0" fontId="14" fillId="0" borderId="0"/>
    <xf numFmtId="0" fontId="13" fillId="0" borderId="0"/>
    <xf numFmtId="0" fontId="14" fillId="0" borderId="0"/>
    <xf numFmtId="0" fontId="13" fillId="0" borderId="0"/>
    <xf numFmtId="0" fontId="16" fillId="0" borderId="0"/>
    <xf numFmtId="0" fontId="1" fillId="0" borderId="0"/>
    <xf numFmtId="0" fontId="13" fillId="0" borderId="0"/>
    <xf numFmtId="0" fontId="14" fillId="0" borderId="0"/>
    <xf numFmtId="0" fontId="14" fillId="0" borderId="0"/>
    <xf numFmtId="0" fontId="13" fillId="0" borderId="0"/>
    <xf numFmtId="0" fontId="16" fillId="0" borderId="0"/>
    <xf numFmtId="0" fontId="1"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6" fillId="0" borderId="0"/>
    <xf numFmtId="0" fontId="14" fillId="0" borderId="0"/>
    <xf numFmtId="0" fontId="13" fillId="0" borderId="0"/>
    <xf numFmtId="0" fontId="14" fillId="0" borderId="0"/>
    <xf numFmtId="0" fontId="13" fillId="0" borderId="0"/>
    <xf numFmtId="0" fontId="16" fillId="0" borderId="0"/>
    <xf numFmtId="0" fontId="1" fillId="0" borderId="0"/>
    <xf numFmtId="0" fontId="13" fillId="0" borderId="0"/>
    <xf numFmtId="0" fontId="1" fillId="0" borderId="0"/>
    <xf numFmtId="0" fontId="16" fillId="0" borderId="0"/>
    <xf numFmtId="0" fontId="1" fillId="0" borderId="0"/>
    <xf numFmtId="0" fontId="13" fillId="0" borderId="0"/>
    <xf numFmtId="0" fontId="1" fillId="0" borderId="0"/>
    <xf numFmtId="0" fontId="13" fillId="0" borderId="0"/>
    <xf numFmtId="0" fontId="14" fillId="0" borderId="0"/>
    <xf numFmtId="0" fontId="14" fillId="0" borderId="0"/>
    <xf numFmtId="0" fontId="14" fillId="0" borderId="0"/>
    <xf numFmtId="0" fontId="13" fillId="0" borderId="0"/>
    <xf numFmtId="0" fontId="16" fillId="0" borderId="0"/>
    <xf numFmtId="0" fontId="1" fillId="0" borderId="0"/>
    <xf numFmtId="0" fontId="13" fillId="0" borderId="0"/>
    <xf numFmtId="0" fontId="14" fillId="0" borderId="0"/>
    <xf numFmtId="0" fontId="13" fillId="0" borderId="0"/>
    <xf numFmtId="0" fontId="14" fillId="0" borderId="0"/>
    <xf numFmtId="0" fontId="13" fillId="0" borderId="0"/>
    <xf numFmtId="0" fontId="16" fillId="0" borderId="0"/>
    <xf numFmtId="0" fontId="1" fillId="0" borderId="0"/>
    <xf numFmtId="0" fontId="13" fillId="0" borderId="0"/>
    <xf numFmtId="0" fontId="14" fillId="0" borderId="0"/>
    <xf numFmtId="0" fontId="14" fillId="0" borderId="0"/>
    <xf numFmtId="0" fontId="13" fillId="0" borderId="0"/>
    <xf numFmtId="0" fontId="16" fillId="0" borderId="0"/>
    <xf numFmtId="0" fontId="1"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3" fillId="0" borderId="0"/>
    <xf numFmtId="0" fontId="14" fillId="0" borderId="0"/>
    <xf numFmtId="0" fontId="13" fillId="0" borderId="0"/>
    <xf numFmtId="0" fontId="16" fillId="0" borderId="0"/>
    <xf numFmtId="0" fontId="16" fillId="0" borderId="0"/>
    <xf numFmtId="0" fontId="1" fillId="0" borderId="0"/>
    <xf numFmtId="0" fontId="14"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3" fillId="0" borderId="0"/>
    <xf numFmtId="0" fontId="14" fillId="0" borderId="0"/>
    <xf numFmtId="0" fontId="13" fillId="0" borderId="0"/>
    <xf numFmtId="0" fontId="16" fillId="0" borderId="0"/>
    <xf numFmtId="0" fontId="1"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4" fillId="0" borderId="0"/>
    <xf numFmtId="0" fontId="13" fillId="0" borderId="0"/>
    <xf numFmtId="0" fontId="16" fillId="0" borderId="0"/>
    <xf numFmtId="0" fontId="16" fillId="0" borderId="0"/>
    <xf numFmtId="0" fontId="1" fillId="0" borderId="0"/>
    <xf numFmtId="0" fontId="13" fillId="0" borderId="0"/>
    <xf numFmtId="0" fontId="1" fillId="0" borderId="0"/>
    <xf numFmtId="0" fontId="14" fillId="0" borderId="0"/>
    <xf numFmtId="0" fontId="14" fillId="0" borderId="0"/>
    <xf numFmtId="0" fontId="13" fillId="0" borderId="0"/>
    <xf numFmtId="0" fontId="16" fillId="0" borderId="0"/>
    <xf numFmtId="0" fontId="1"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3" fillId="0" borderId="0"/>
    <xf numFmtId="0" fontId="14" fillId="0" borderId="0"/>
    <xf numFmtId="0" fontId="16" fillId="0" borderId="0"/>
    <xf numFmtId="0" fontId="1" fillId="0" borderId="0"/>
    <xf numFmtId="0" fontId="16" fillId="0" borderId="0"/>
    <xf numFmtId="0" fontId="1"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3" fillId="0" borderId="0"/>
    <xf numFmtId="0" fontId="14" fillId="0" borderId="0"/>
    <xf numFmtId="0" fontId="16" fillId="0" borderId="0"/>
    <xf numFmtId="0" fontId="1" fillId="0" borderId="0"/>
    <xf numFmtId="0" fontId="16" fillId="0" borderId="0"/>
    <xf numFmtId="0" fontId="1"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3" fillId="0" borderId="0"/>
    <xf numFmtId="0" fontId="14" fillId="0" borderId="0"/>
    <xf numFmtId="0" fontId="14" fillId="0" borderId="0"/>
    <xf numFmtId="0" fontId="13" fillId="0" borderId="0"/>
    <xf numFmtId="0" fontId="14" fillId="0" borderId="0"/>
    <xf numFmtId="0" fontId="13" fillId="0" borderId="0"/>
    <xf numFmtId="0" fontId="13" fillId="0" borderId="0"/>
    <xf numFmtId="0" fontId="22" fillId="0" borderId="0"/>
    <xf numFmtId="0" fontId="22" fillId="0" borderId="0"/>
    <xf numFmtId="0" fontId="22" fillId="0" borderId="0"/>
    <xf numFmtId="0" fontId="13" fillId="0" borderId="0"/>
    <xf numFmtId="0" fontId="13" fillId="0" borderId="0"/>
    <xf numFmtId="0" fontId="22" fillId="0" borderId="0"/>
    <xf numFmtId="0" fontId="13" fillId="0" borderId="0"/>
    <xf numFmtId="0" fontId="14" fillId="0" borderId="0"/>
    <xf numFmtId="0" fontId="14" fillId="0" borderId="0"/>
    <xf numFmtId="0" fontId="13" fillId="0" borderId="0"/>
    <xf numFmtId="0" fontId="14" fillId="0" borderId="0"/>
    <xf numFmtId="0" fontId="13" fillId="0" borderId="0"/>
    <xf numFmtId="0" fontId="13" fillId="0" borderId="0"/>
    <xf numFmtId="0" fontId="14" fillId="0" borderId="0"/>
    <xf numFmtId="0" fontId="14" fillId="0" borderId="0"/>
    <xf numFmtId="0" fontId="13" fillId="0" borderId="0"/>
    <xf numFmtId="0" fontId="14" fillId="0" borderId="0"/>
    <xf numFmtId="0" fontId="13" fillId="0" borderId="0"/>
    <xf numFmtId="0" fontId="13" fillId="0" borderId="0"/>
    <xf numFmtId="0" fontId="14" fillId="0" borderId="0"/>
    <xf numFmtId="0" fontId="14" fillId="0" borderId="0"/>
    <xf numFmtId="0" fontId="13" fillId="0" borderId="0"/>
    <xf numFmtId="0" fontId="14" fillId="0" borderId="0"/>
    <xf numFmtId="0" fontId="13" fillId="0" borderId="0"/>
    <xf numFmtId="0" fontId="13" fillId="0" borderId="0"/>
    <xf numFmtId="0" fontId="14" fillId="0" borderId="0"/>
    <xf numFmtId="0" fontId="14" fillId="0" borderId="0"/>
    <xf numFmtId="0" fontId="13" fillId="0" borderId="0"/>
    <xf numFmtId="0" fontId="14" fillId="0" borderId="0"/>
    <xf numFmtId="0" fontId="13" fillId="0" borderId="0"/>
    <xf numFmtId="0" fontId="13" fillId="0" borderId="0"/>
    <xf numFmtId="0" fontId="22" fillId="0" borderId="0"/>
    <xf numFmtId="0" fontId="18" fillId="0" borderId="0"/>
    <xf numFmtId="0" fontId="13" fillId="0" borderId="0"/>
    <xf numFmtId="0" fontId="19" fillId="0" borderId="0"/>
    <xf numFmtId="0" fontId="13" fillId="0" borderId="0"/>
    <xf numFmtId="0" fontId="13" fillId="0" borderId="0"/>
    <xf numFmtId="0" fontId="20" fillId="0" borderId="0"/>
    <xf numFmtId="0" fontId="14"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6" fillId="0" borderId="0"/>
    <xf numFmtId="0" fontId="16" fillId="0" borderId="0"/>
    <xf numFmtId="0" fontId="16" fillId="0" borderId="0"/>
    <xf numFmtId="0" fontId="1" fillId="0" borderId="0"/>
    <xf numFmtId="0" fontId="14" fillId="0" borderId="0"/>
    <xf numFmtId="0" fontId="13" fillId="0" borderId="0"/>
    <xf numFmtId="0" fontId="1" fillId="0" borderId="0"/>
    <xf numFmtId="0" fontId="16" fillId="0" borderId="0"/>
    <xf numFmtId="0" fontId="1" fillId="0" borderId="0"/>
    <xf numFmtId="0" fontId="16" fillId="0" borderId="0"/>
    <xf numFmtId="0" fontId="1" fillId="0" borderId="0"/>
    <xf numFmtId="0" fontId="14" fillId="0" borderId="0"/>
    <xf numFmtId="0" fontId="13" fillId="0" borderId="0"/>
    <xf numFmtId="0" fontId="1" fillId="0" borderId="0"/>
    <xf numFmtId="0" fontId="13" fillId="0" borderId="0"/>
    <xf numFmtId="0" fontId="14" fillId="0" borderId="0"/>
    <xf numFmtId="0" fontId="16" fillId="0" borderId="0"/>
    <xf numFmtId="0" fontId="16" fillId="0" borderId="0"/>
    <xf numFmtId="0" fontId="1" fillId="0" borderId="0"/>
    <xf numFmtId="0" fontId="14" fillId="0" borderId="0"/>
    <xf numFmtId="0" fontId="13" fillId="0" borderId="0"/>
    <xf numFmtId="0" fontId="1" fillId="0" borderId="0"/>
    <xf numFmtId="0" fontId="16" fillId="0" borderId="0"/>
    <xf numFmtId="0" fontId="1" fillId="0" borderId="0"/>
    <xf numFmtId="0" fontId="14" fillId="0" borderId="0"/>
    <xf numFmtId="0" fontId="13" fillId="0" borderId="0"/>
    <xf numFmtId="0" fontId="1" fillId="0" borderId="0"/>
    <xf numFmtId="0" fontId="13" fillId="0" borderId="0"/>
    <xf numFmtId="0" fontId="16" fillId="0" borderId="0"/>
    <xf numFmtId="0" fontId="1" fillId="0" borderId="0"/>
    <xf numFmtId="0" fontId="16" fillId="0" borderId="0"/>
    <xf numFmtId="0" fontId="1" fillId="0" borderId="0"/>
    <xf numFmtId="0" fontId="16" fillId="0" borderId="0"/>
    <xf numFmtId="0" fontId="1" fillId="0" borderId="0"/>
    <xf numFmtId="0" fontId="14" fillId="0" borderId="0"/>
    <xf numFmtId="0" fontId="13" fillId="0" borderId="0"/>
    <xf numFmtId="0" fontId="1" fillId="0" borderId="0"/>
    <xf numFmtId="0" fontId="13" fillId="0" borderId="0"/>
    <xf numFmtId="0" fontId="14" fillId="0" borderId="0"/>
    <xf numFmtId="0" fontId="13" fillId="0" borderId="0"/>
    <xf numFmtId="0" fontId="1" fillId="0" borderId="0"/>
    <xf numFmtId="0" fontId="13" fillId="0" borderId="0"/>
    <xf numFmtId="0" fontId="14" fillId="0" borderId="0"/>
    <xf numFmtId="0" fontId="13" fillId="0" borderId="0"/>
    <xf numFmtId="0" fontId="1" fillId="0" borderId="0"/>
    <xf numFmtId="0" fontId="13" fillId="0" borderId="0"/>
    <xf numFmtId="0" fontId="20" fillId="0" borderId="0"/>
    <xf numFmtId="0" fontId="13" fillId="0" borderId="0"/>
    <xf numFmtId="0" fontId="21" fillId="0" borderId="0"/>
    <xf numFmtId="0" fontId="14" fillId="0" borderId="0"/>
    <xf numFmtId="0" fontId="1" fillId="0" borderId="0"/>
    <xf numFmtId="0" fontId="1" fillId="0" borderId="0"/>
    <xf numFmtId="0" fontId="1" fillId="0" borderId="0"/>
    <xf numFmtId="0" fontId="1" fillId="0" borderId="0"/>
    <xf numFmtId="0" fontId="1" fillId="0" borderId="0"/>
    <xf numFmtId="0" fontId="16" fillId="0" borderId="0"/>
    <xf numFmtId="0" fontId="14" fillId="0" borderId="0"/>
    <xf numFmtId="0" fontId="16" fillId="0" borderId="0"/>
    <xf numFmtId="0" fontId="1" fillId="0" borderId="0"/>
    <xf numFmtId="0" fontId="13" fillId="0" borderId="0"/>
    <xf numFmtId="0" fontId="13" fillId="0" borderId="0"/>
    <xf numFmtId="0" fontId="1" fillId="0" borderId="0"/>
    <xf numFmtId="0" fontId="1" fillId="0" borderId="0"/>
    <xf numFmtId="0" fontId="16" fillId="0" borderId="0"/>
    <xf numFmtId="0" fontId="1" fillId="0" borderId="0"/>
    <xf numFmtId="0" fontId="16" fillId="0" borderId="0"/>
    <xf numFmtId="0" fontId="1" fillId="0" borderId="0"/>
    <xf numFmtId="0" fontId="13" fillId="0" borderId="0"/>
    <xf numFmtId="0" fontId="1" fillId="0" borderId="0"/>
    <xf numFmtId="0" fontId="13" fillId="0" borderId="0"/>
    <xf numFmtId="0" fontId="16" fillId="0" borderId="0"/>
    <xf numFmtId="0" fontId="16" fillId="0" borderId="0"/>
    <xf numFmtId="0" fontId="1" fillId="0" borderId="0"/>
    <xf numFmtId="0" fontId="14" fillId="0" borderId="0"/>
    <xf numFmtId="0" fontId="13" fillId="0" borderId="0"/>
    <xf numFmtId="0" fontId="1" fillId="0" borderId="0"/>
    <xf numFmtId="0" fontId="16" fillId="0" borderId="0"/>
    <xf numFmtId="0" fontId="1" fillId="0" borderId="0"/>
    <xf numFmtId="0" fontId="14" fillId="0" borderId="0"/>
    <xf numFmtId="0" fontId="13" fillId="0" borderId="0"/>
    <xf numFmtId="0" fontId="1" fillId="0" borderId="0"/>
    <xf numFmtId="0" fontId="13" fillId="0" borderId="0"/>
    <xf numFmtId="0" fontId="14" fillId="0" borderId="0"/>
    <xf numFmtId="0" fontId="13" fillId="0" borderId="0"/>
    <xf numFmtId="0" fontId="1" fillId="0" borderId="0"/>
    <xf numFmtId="0" fontId="13" fillId="0" borderId="0"/>
    <xf numFmtId="0" fontId="1" fillId="0" borderId="0"/>
    <xf numFmtId="0" fontId="1" fillId="0" borderId="0"/>
    <xf numFmtId="0" fontId="1" fillId="0" borderId="0"/>
    <xf numFmtId="0" fontId="14" fillId="0" borderId="0"/>
    <xf numFmtId="0" fontId="14" fillId="0" borderId="0"/>
    <xf numFmtId="0" fontId="13" fillId="0" borderId="0"/>
    <xf numFmtId="0" fontId="14" fillId="0" borderId="0"/>
    <xf numFmtId="0" fontId="14" fillId="0" borderId="0"/>
    <xf numFmtId="0" fontId="13" fillId="0" borderId="0"/>
    <xf numFmtId="0" fontId="16" fillId="0" borderId="0"/>
    <xf numFmtId="0" fontId="1" fillId="0" borderId="0"/>
    <xf numFmtId="0" fontId="13" fillId="0" borderId="0"/>
    <xf numFmtId="0" fontId="14" fillId="0" borderId="0"/>
    <xf numFmtId="0" fontId="13" fillId="0" borderId="0"/>
    <xf numFmtId="0" fontId="16" fillId="0" borderId="0"/>
    <xf numFmtId="0" fontId="1" fillId="0" borderId="0"/>
    <xf numFmtId="0" fontId="13" fillId="0" borderId="0"/>
    <xf numFmtId="0" fontId="1" fillId="0" borderId="0"/>
    <xf numFmtId="0" fontId="13" fillId="0" borderId="0"/>
    <xf numFmtId="0" fontId="1" fillId="0" borderId="0"/>
    <xf numFmtId="0" fontId="16" fillId="0" borderId="0"/>
    <xf numFmtId="0" fontId="1" fillId="0" borderId="0"/>
    <xf numFmtId="0" fontId="16" fillId="0" borderId="0"/>
    <xf numFmtId="0" fontId="1" fillId="0" borderId="0"/>
    <xf numFmtId="0" fontId="16" fillId="0" borderId="0"/>
    <xf numFmtId="0" fontId="1" fillId="0" borderId="0"/>
    <xf numFmtId="0" fontId="14" fillId="0" borderId="0"/>
    <xf numFmtId="0" fontId="13" fillId="0" borderId="0"/>
    <xf numFmtId="0" fontId="14"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4" fillId="0" borderId="0"/>
    <xf numFmtId="0" fontId="13" fillId="0" borderId="0"/>
    <xf numFmtId="0" fontId="1" fillId="0" borderId="0"/>
    <xf numFmtId="0" fontId="13" fillId="0" borderId="0"/>
    <xf numFmtId="0" fontId="14" fillId="0" borderId="0"/>
    <xf numFmtId="0" fontId="13" fillId="0" borderId="0"/>
    <xf numFmtId="0" fontId="1" fillId="0" borderId="0"/>
    <xf numFmtId="0" fontId="16" fillId="0" borderId="0"/>
    <xf numFmtId="0" fontId="1" fillId="0" borderId="0"/>
    <xf numFmtId="0" fontId="16" fillId="0" borderId="0"/>
    <xf numFmtId="0" fontId="16" fillId="0" borderId="0"/>
    <xf numFmtId="0" fontId="1" fillId="0" borderId="0"/>
    <xf numFmtId="0" fontId="14" fillId="0" borderId="0"/>
    <xf numFmtId="0" fontId="13" fillId="0" borderId="0"/>
    <xf numFmtId="0" fontId="1" fillId="0" borderId="0"/>
    <xf numFmtId="0" fontId="16" fillId="0" borderId="0"/>
    <xf numFmtId="0" fontId="16" fillId="0" borderId="0"/>
    <xf numFmtId="0" fontId="1" fillId="0" borderId="0"/>
    <xf numFmtId="0" fontId="16" fillId="0" borderId="0"/>
    <xf numFmtId="0" fontId="1" fillId="0" borderId="0"/>
    <xf numFmtId="0" fontId="16" fillId="0" borderId="0"/>
    <xf numFmtId="0" fontId="1" fillId="0" borderId="0"/>
    <xf numFmtId="0" fontId="1" fillId="0" borderId="0"/>
    <xf numFmtId="0" fontId="14" fillId="0" borderId="0"/>
    <xf numFmtId="0" fontId="13" fillId="0" borderId="0"/>
    <xf numFmtId="0" fontId="14" fillId="0" borderId="0"/>
    <xf numFmtId="0" fontId="13" fillId="0" borderId="0"/>
    <xf numFmtId="0" fontId="1" fillId="0" borderId="0"/>
    <xf numFmtId="0" fontId="13" fillId="0" borderId="0"/>
    <xf numFmtId="0" fontId="14" fillId="0" borderId="0"/>
    <xf numFmtId="0" fontId="14" fillId="0" borderId="0"/>
    <xf numFmtId="0" fontId="13" fillId="0" borderId="0"/>
    <xf numFmtId="0" fontId="13" fillId="0" borderId="0"/>
    <xf numFmtId="0" fontId="13"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4" fillId="0" borderId="0"/>
    <xf numFmtId="0" fontId="13" fillId="0" borderId="0"/>
    <xf numFmtId="0" fontId="1" fillId="0" borderId="0"/>
    <xf numFmtId="0" fontId="13" fillId="0" borderId="0"/>
    <xf numFmtId="0" fontId="14" fillId="0" borderId="0"/>
    <xf numFmtId="0" fontId="13" fillId="0" borderId="0"/>
    <xf numFmtId="0" fontId="1" fillId="0" borderId="0"/>
    <xf numFmtId="0" fontId="13" fillId="0" borderId="0"/>
    <xf numFmtId="0" fontId="1" fillId="0" borderId="0"/>
    <xf numFmtId="0" fontId="27" fillId="0" borderId="0"/>
  </cellStyleXfs>
  <cellXfs count="200">
    <xf numFmtId="0" fontId="0" fillId="0" borderId="0" xfId="0"/>
    <xf numFmtId="0" fontId="5" fillId="0" borderId="0" xfId="0" applyFont="1" applyProtection="1">
      <protection locked="0"/>
    </xf>
    <xf numFmtId="0" fontId="5" fillId="0" borderId="0" xfId="0" applyFont="1" applyAlignment="1" applyProtection="1">
      <alignment horizontal="left"/>
      <protection locked="0"/>
    </xf>
    <xf numFmtId="0" fontId="4" fillId="0" borderId="0" xfId="0" applyFont="1"/>
    <xf numFmtId="37" fontId="3" fillId="2" borderId="1" xfId="0" applyNumberFormat="1" applyFont="1" applyFill="1" applyBorder="1" applyProtection="1">
      <protection locked="0"/>
    </xf>
    <xf numFmtId="0" fontId="3" fillId="2" borderId="2" xfId="0" applyFont="1" applyFill="1" applyBorder="1" applyProtection="1">
      <protection locked="0"/>
    </xf>
    <xf numFmtId="0" fontId="3" fillId="2" borderId="3" xfId="0" applyFont="1" applyFill="1" applyBorder="1" applyProtection="1">
      <protection locked="0"/>
    </xf>
    <xf numFmtId="0" fontId="3" fillId="2" borderId="2" xfId="0" applyFont="1" applyFill="1" applyBorder="1" applyAlignment="1" applyProtection="1">
      <alignment horizontal="left"/>
      <protection locked="0"/>
    </xf>
    <xf numFmtId="0" fontId="4" fillId="0" borderId="0" xfId="0" applyFont="1" applyProtection="1">
      <protection locked="0"/>
    </xf>
    <xf numFmtId="37" fontId="3" fillId="2" borderId="2" xfId="0" applyNumberFormat="1" applyFont="1" applyFill="1" applyBorder="1" applyProtection="1">
      <protection locked="0"/>
    </xf>
    <xf numFmtId="0" fontId="3" fillId="3" borderId="0" xfId="0" applyFont="1" applyFill="1" applyProtection="1">
      <protection locked="0"/>
    </xf>
    <xf numFmtId="0" fontId="4" fillId="4" borderId="0" xfId="0" applyFont="1" applyFill="1"/>
    <xf numFmtId="0" fontId="3" fillId="4" borderId="0" xfId="0" applyFont="1" applyFill="1" applyAlignment="1">
      <alignment horizontal="left"/>
    </xf>
    <xf numFmtId="0" fontId="3" fillId="4" borderId="0" xfId="0" applyFont="1" applyFill="1"/>
    <xf numFmtId="0" fontId="6" fillId="4" borderId="0" xfId="0" applyFont="1" applyFill="1"/>
    <xf numFmtId="0" fontId="2" fillId="4" borderId="0" xfId="0" applyFont="1" applyFill="1" applyAlignment="1">
      <alignment horizontal="left"/>
    </xf>
    <xf numFmtId="1" fontId="4" fillId="4" borderId="4" xfId="0" applyNumberFormat="1" applyFont="1" applyFill="1" applyBorder="1" applyAlignment="1">
      <alignment horizontal="center"/>
    </xf>
    <xf numFmtId="37" fontId="4" fillId="4" borderId="4" xfId="0" applyNumberFormat="1" applyFont="1" applyFill="1" applyBorder="1" applyAlignment="1">
      <alignment horizontal="center"/>
    </xf>
    <xf numFmtId="0" fontId="3" fillId="4" borderId="5" xfId="0" applyFont="1" applyFill="1" applyBorder="1" applyAlignment="1">
      <alignment horizontal="center"/>
    </xf>
    <xf numFmtId="37" fontId="4" fillId="4" borderId="6" xfId="0" applyNumberFormat="1" applyFont="1" applyFill="1" applyBorder="1" applyAlignment="1">
      <alignment horizontal="center"/>
    </xf>
    <xf numFmtId="37" fontId="3" fillId="4" borderId="1" xfId="0" applyNumberFormat="1" applyFont="1" applyFill="1" applyBorder="1" applyProtection="1">
      <protection locked="0"/>
    </xf>
    <xf numFmtId="0" fontId="3" fillId="4" borderId="1" xfId="0" applyFont="1" applyFill="1" applyBorder="1" applyAlignment="1">
      <alignment horizontal="fill"/>
    </xf>
    <xf numFmtId="0" fontId="3" fillId="4" borderId="1" xfId="0" applyFont="1" applyFill="1" applyBorder="1" applyAlignment="1">
      <alignment horizontal="left"/>
    </xf>
    <xf numFmtId="0" fontId="3" fillId="4" borderId="1" xfId="0" applyFont="1" applyFill="1" applyBorder="1"/>
    <xf numFmtId="0" fontId="3" fillId="4" borderId="2" xfId="0" applyFont="1" applyFill="1" applyBorder="1" applyAlignment="1">
      <alignment horizontal="left"/>
    </xf>
    <xf numFmtId="0" fontId="3" fillId="4" borderId="3" xfId="0" applyFont="1" applyFill="1" applyBorder="1"/>
    <xf numFmtId="37" fontId="2" fillId="4" borderId="2" xfId="0" applyNumberFormat="1" applyFont="1" applyFill="1" applyBorder="1" applyAlignment="1">
      <alignment horizontal="left"/>
    </xf>
    <xf numFmtId="37" fontId="3" fillId="4" borderId="0" xfId="0" applyNumberFormat="1" applyFont="1" applyFill="1" applyAlignment="1">
      <alignment horizontal="right"/>
    </xf>
    <xf numFmtId="37" fontId="3" fillId="4" borderId="0" xfId="0" applyNumberFormat="1" applyFont="1" applyFill="1" applyAlignment="1">
      <alignment horizontal="left"/>
    </xf>
    <xf numFmtId="0" fontId="3" fillId="4" borderId="0" xfId="0" applyFont="1" applyFill="1" applyAlignment="1">
      <alignment horizontal="centerContinuous"/>
    </xf>
    <xf numFmtId="0" fontId="3" fillId="4" borderId="0" xfId="0" applyFont="1" applyFill="1" applyAlignment="1">
      <alignment horizontal="fill"/>
    </xf>
    <xf numFmtId="0" fontId="3" fillId="4" borderId="6" xfId="0" applyFont="1" applyFill="1" applyBorder="1" applyAlignment="1">
      <alignment horizontal="center"/>
    </xf>
    <xf numFmtId="37" fontId="6" fillId="4" borderId="0" xfId="0" applyNumberFormat="1" applyFont="1" applyFill="1" applyAlignment="1">
      <alignment horizontal="centerContinuous"/>
    </xf>
    <xf numFmtId="0" fontId="4" fillId="4" borderId="0" xfId="0" applyFont="1" applyFill="1" applyAlignment="1">
      <alignment horizontal="centerContinuous"/>
    </xf>
    <xf numFmtId="0" fontId="3" fillId="4" borderId="7" xfId="0" applyFont="1" applyFill="1" applyBorder="1" applyAlignment="1">
      <alignment horizontal="center"/>
    </xf>
    <xf numFmtId="0" fontId="3" fillId="4" borderId="8" xfId="0" applyFont="1" applyFill="1" applyBorder="1"/>
    <xf numFmtId="0" fontId="3" fillId="4" borderId="4" xfId="0" applyFont="1" applyFill="1" applyBorder="1" applyAlignment="1">
      <alignment horizontal="center"/>
    </xf>
    <xf numFmtId="37" fontId="3" fillId="4" borderId="0" xfId="0" applyNumberFormat="1" applyFont="1" applyFill="1"/>
    <xf numFmtId="37" fontId="3" fillId="4" borderId="8" xfId="0" applyNumberFormat="1" applyFont="1" applyFill="1" applyBorder="1"/>
    <xf numFmtId="0" fontId="2" fillId="4" borderId="7" xfId="0" applyFont="1" applyFill="1" applyBorder="1" applyAlignment="1">
      <alignment horizontal="left"/>
    </xf>
    <xf numFmtId="37" fontId="3" fillId="4" borderId="2" xfId="0" applyNumberFormat="1" applyFont="1" applyFill="1" applyBorder="1" applyProtection="1">
      <protection locked="0"/>
    </xf>
    <xf numFmtId="0" fontId="3" fillId="4" borderId="2" xfId="0" applyFont="1" applyFill="1" applyBorder="1" applyAlignment="1">
      <alignment horizontal="fill"/>
    </xf>
    <xf numFmtId="0" fontId="3" fillId="4" borderId="0" xfId="0" applyFont="1" applyFill="1" applyAlignment="1" applyProtection="1">
      <alignment horizontal="center"/>
      <protection locked="0"/>
    </xf>
    <xf numFmtId="3" fontId="4" fillId="4" borderId="9" xfId="0" applyNumberFormat="1" applyFont="1" applyFill="1" applyBorder="1"/>
    <xf numFmtId="3" fontId="4" fillId="4" borderId="0" xfId="0" applyNumberFormat="1" applyFont="1" applyFill="1"/>
    <xf numFmtId="3" fontId="4" fillId="4" borderId="8" xfId="0" applyNumberFormat="1" applyFont="1" applyFill="1" applyBorder="1"/>
    <xf numFmtId="37" fontId="3" fillId="4" borderId="6" xfId="0" applyNumberFormat="1" applyFont="1" applyFill="1" applyBorder="1" applyAlignment="1">
      <alignment horizontal="center"/>
    </xf>
    <xf numFmtId="0" fontId="4" fillId="0" borderId="0" xfId="0" applyFont="1" applyAlignment="1">
      <alignment wrapText="1"/>
    </xf>
    <xf numFmtId="37" fontId="4" fillId="4" borderId="0" xfId="0" applyNumberFormat="1" applyFont="1" applyFill="1"/>
    <xf numFmtId="37" fontId="4" fillId="4" borderId="0" xfId="0" applyNumberFormat="1" applyFont="1" applyFill="1" applyAlignment="1">
      <alignment horizontal="right"/>
    </xf>
    <xf numFmtId="164" fontId="4" fillId="4" borderId="9" xfId="0" applyNumberFormat="1" applyFont="1" applyFill="1" applyBorder="1"/>
    <xf numFmtId="37" fontId="4" fillId="4" borderId="9" xfId="0" quotePrefix="1" applyNumberFormat="1" applyFont="1" applyFill="1" applyBorder="1" applyAlignment="1">
      <alignment horizontal="right"/>
    </xf>
    <xf numFmtId="37" fontId="4" fillId="4" borderId="0" xfId="0" applyNumberFormat="1" applyFont="1" applyFill="1" applyAlignment="1">
      <alignment horizontal="left"/>
    </xf>
    <xf numFmtId="37" fontId="4" fillId="4" borderId="1" xfId="0" applyNumberFormat="1" applyFont="1" applyFill="1" applyBorder="1" applyAlignment="1">
      <alignment horizontal="left"/>
    </xf>
    <xf numFmtId="37" fontId="4" fillId="2" borderId="1" xfId="0" applyNumberFormat="1" applyFont="1" applyFill="1" applyBorder="1" applyProtection="1">
      <protection locked="0"/>
    </xf>
    <xf numFmtId="37" fontId="4" fillId="4" borderId="1" xfId="0" applyNumberFormat="1" applyFont="1" applyFill="1" applyBorder="1"/>
    <xf numFmtId="37" fontId="4" fillId="3" borderId="1" xfId="0" applyNumberFormat="1" applyFont="1" applyFill="1" applyBorder="1" applyProtection="1">
      <protection locked="0"/>
    </xf>
    <xf numFmtId="37" fontId="4" fillId="3" borderId="9" xfId="0" applyNumberFormat="1" applyFont="1" applyFill="1" applyBorder="1"/>
    <xf numFmtId="0" fontId="3" fillId="4" borderId="0" xfId="0" applyFont="1" applyFill="1" applyProtection="1">
      <protection locked="0"/>
    </xf>
    <xf numFmtId="0" fontId="3" fillId="4" borderId="0" xfId="0" applyFont="1" applyFill="1" applyAlignment="1" applyProtection="1">
      <alignment horizontal="right"/>
      <protection locked="0"/>
    </xf>
    <xf numFmtId="0" fontId="3" fillId="3" borderId="2" xfId="0" applyFont="1" applyFill="1" applyBorder="1" applyAlignment="1">
      <alignment horizontal="left"/>
    </xf>
    <xf numFmtId="0" fontId="3" fillId="3" borderId="3" xfId="0" applyFont="1" applyFill="1" applyBorder="1"/>
    <xf numFmtId="0" fontId="3" fillId="3" borderId="1" xfId="0" applyFont="1" applyFill="1" applyBorder="1"/>
    <xf numFmtId="0" fontId="3" fillId="3" borderId="2" xfId="0" applyFont="1" applyFill="1" applyBorder="1"/>
    <xf numFmtId="0" fontId="3" fillId="4" borderId="6" xfId="0" applyFont="1" applyFill="1" applyBorder="1" applyAlignment="1">
      <alignment horizontal="left"/>
    </xf>
    <xf numFmtId="0" fontId="3" fillId="4" borderId="10" xfId="0" applyFont="1" applyFill="1" applyBorder="1"/>
    <xf numFmtId="37" fontId="3" fillId="4" borderId="0" xfId="0" applyNumberFormat="1" applyFont="1" applyFill="1" applyProtection="1">
      <protection locked="0"/>
    </xf>
    <xf numFmtId="37" fontId="4" fillId="4" borderId="2" xfId="0" applyNumberFormat="1" applyFont="1" applyFill="1" applyBorder="1" applyAlignment="1">
      <alignment horizontal="left"/>
    </xf>
    <xf numFmtId="0" fontId="4" fillId="2" borderId="2" xfId="0" applyFont="1" applyFill="1" applyBorder="1" applyProtection="1">
      <protection locked="0"/>
    </xf>
    <xf numFmtId="0" fontId="4" fillId="3" borderId="2" xfId="0" applyFont="1" applyFill="1" applyBorder="1" applyProtection="1">
      <protection locked="0"/>
    </xf>
    <xf numFmtId="37" fontId="4" fillId="2" borderId="2" xfId="0" applyNumberFormat="1" applyFont="1" applyFill="1" applyBorder="1" applyAlignment="1" applyProtection="1">
      <alignment horizontal="left"/>
      <protection locked="0"/>
    </xf>
    <xf numFmtId="37" fontId="6" fillId="4" borderId="2" xfId="0" applyNumberFormat="1" applyFont="1" applyFill="1" applyBorder="1" applyAlignment="1">
      <alignment horizontal="left"/>
    </xf>
    <xf numFmtId="37" fontId="4" fillId="4" borderId="3" xfId="0" applyNumberFormat="1" applyFont="1" applyFill="1" applyBorder="1"/>
    <xf numFmtId="37" fontId="4" fillId="2" borderId="3" xfId="0" applyNumberFormat="1" applyFont="1" applyFill="1" applyBorder="1" applyProtection="1">
      <protection locked="0"/>
    </xf>
    <xf numFmtId="37" fontId="4" fillId="3" borderId="3" xfId="0" applyNumberFormat="1" applyFont="1" applyFill="1" applyBorder="1" applyProtection="1">
      <protection locked="0"/>
    </xf>
    <xf numFmtId="0" fontId="4" fillId="2" borderId="5" xfId="0" applyFont="1" applyFill="1" applyBorder="1" applyProtection="1">
      <protection locked="0"/>
    </xf>
    <xf numFmtId="37" fontId="4" fillId="4" borderId="10" xfId="0" applyNumberFormat="1" applyFont="1" applyFill="1" applyBorder="1" applyAlignment="1">
      <alignment horizontal="left"/>
    </xf>
    <xf numFmtId="0" fontId="4" fillId="2" borderId="3" xfId="0" applyFont="1" applyFill="1" applyBorder="1" applyProtection="1">
      <protection locked="0"/>
    </xf>
    <xf numFmtId="0" fontId="4" fillId="3" borderId="3" xfId="0" applyFont="1" applyFill="1" applyBorder="1" applyProtection="1">
      <protection locked="0"/>
    </xf>
    <xf numFmtId="37" fontId="4" fillId="2" borderId="3" xfId="0" applyNumberFormat="1" applyFont="1" applyFill="1" applyBorder="1" applyAlignment="1" applyProtection="1">
      <alignment horizontal="left"/>
      <protection locked="0"/>
    </xf>
    <xf numFmtId="37" fontId="4" fillId="4" borderId="6" xfId="0" applyNumberFormat="1" applyFont="1" applyFill="1" applyBorder="1" applyAlignment="1">
      <alignment horizontal="left"/>
    </xf>
    <xf numFmtId="37" fontId="6" fillId="4" borderId="3" xfId="0" applyNumberFormat="1" applyFont="1" applyFill="1" applyBorder="1" applyAlignment="1">
      <alignment horizontal="left"/>
    </xf>
    <xf numFmtId="37" fontId="4" fillId="4" borderId="3" xfId="0" applyNumberFormat="1" applyFont="1" applyFill="1" applyBorder="1" applyAlignment="1">
      <alignment horizontal="left"/>
    </xf>
    <xf numFmtId="0" fontId="4" fillId="4" borderId="8" xfId="0" applyFont="1" applyFill="1" applyBorder="1"/>
    <xf numFmtId="0" fontId="9" fillId="4" borderId="0" xfId="0" applyFont="1" applyFill="1"/>
    <xf numFmtId="37" fontId="3" fillId="3" borderId="1" xfId="0" applyNumberFormat="1" applyFont="1" applyFill="1" applyBorder="1" applyProtection="1">
      <protection locked="0"/>
    </xf>
    <xf numFmtId="37" fontId="4" fillId="4" borderId="4" xfId="0" applyNumberFormat="1" applyFont="1" applyFill="1" applyBorder="1" applyAlignment="1">
      <alignment horizontal="left"/>
    </xf>
    <xf numFmtId="37" fontId="4" fillId="3" borderId="3" xfId="0" applyNumberFormat="1" applyFont="1" applyFill="1" applyBorder="1" applyAlignment="1">
      <alignment horizontal="left"/>
    </xf>
    <xf numFmtId="0" fontId="4" fillId="0" borderId="0" xfId="217" applyFont="1" applyAlignment="1">
      <alignment wrapText="1"/>
    </xf>
    <xf numFmtId="0" fontId="4" fillId="0" borderId="0" xfId="0" applyFont="1" applyAlignment="1">
      <alignment vertical="top" wrapText="1"/>
    </xf>
    <xf numFmtId="0" fontId="9" fillId="0" borderId="0" xfId="162" applyFont="1" applyAlignment="1">
      <alignment vertical="center"/>
    </xf>
    <xf numFmtId="0" fontId="4" fillId="3" borderId="0" xfId="0" applyFont="1" applyFill="1" applyAlignment="1" applyProtection="1">
      <alignment horizontal="center"/>
      <protection locked="0"/>
    </xf>
    <xf numFmtId="0" fontId="3" fillId="3" borderId="0" xfId="0" applyFont="1" applyFill="1" applyAlignment="1" applyProtection="1">
      <alignment horizontal="center"/>
      <protection locked="0"/>
    </xf>
    <xf numFmtId="3" fontId="4" fillId="3" borderId="0" xfId="0" applyNumberFormat="1" applyFont="1" applyFill="1" applyAlignment="1" applyProtection="1">
      <alignment horizontal="center"/>
      <protection locked="0"/>
    </xf>
    <xf numFmtId="0" fontId="4" fillId="0" borderId="0" xfId="45" applyFont="1" applyAlignment="1">
      <alignment vertical="center"/>
    </xf>
    <xf numFmtId="0" fontId="4" fillId="5" borderId="0" xfId="0" applyFont="1" applyFill="1"/>
    <xf numFmtId="0" fontId="8" fillId="5" borderId="0" xfId="0" applyFont="1" applyFill="1"/>
    <xf numFmtId="0" fontId="6" fillId="6" borderId="1" xfId="0" applyFont="1" applyFill="1" applyBorder="1" applyAlignment="1" applyProtection="1">
      <alignment horizontal="center"/>
      <protection locked="0"/>
    </xf>
    <xf numFmtId="0" fontId="6" fillId="5" borderId="0" xfId="0" applyFont="1" applyFill="1"/>
    <xf numFmtId="37" fontId="6" fillId="5" borderId="0" xfId="45" applyNumberFormat="1" applyFont="1" applyFill="1" applyAlignment="1">
      <alignment horizontal="left" vertical="center"/>
    </xf>
    <xf numFmtId="0" fontId="5" fillId="7" borderId="0" xfId="0" applyFont="1" applyFill="1" applyProtection="1">
      <protection locked="0"/>
    </xf>
    <xf numFmtId="0" fontId="4" fillId="7" borderId="0" xfId="0" applyFont="1" applyFill="1"/>
    <xf numFmtId="0" fontId="4" fillId="7" borderId="0" xfId="0" applyFont="1" applyFill="1" applyProtection="1">
      <protection locked="0"/>
    </xf>
    <xf numFmtId="0" fontId="3" fillId="7" borderId="0" xfId="0" applyFont="1" applyFill="1"/>
    <xf numFmtId="0" fontId="3" fillId="7" borderId="0" xfId="0" applyFont="1" applyFill="1" applyAlignment="1" applyProtection="1">
      <alignment horizontal="right"/>
      <protection locked="0"/>
    </xf>
    <xf numFmtId="0" fontId="3" fillId="7" borderId="0" xfId="0" applyFont="1" applyFill="1" applyProtection="1">
      <protection locked="0"/>
    </xf>
    <xf numFmtId="0" fontId="3" fillId="7" borderId="0" xfId="0" applyFont="1" applyFill="1" applyAlignment="1">
      <alignment horizontal="centerContinuous"/>
    </xf>
    <xf numFmtId="165" fontId="3" fillId="3" borderId="1" xfId="0" applyNumberFormat="1" applyFont="1" applyFill="1" applyBorder="1" applyAlignment="1" applyProtection="1">
      <alignment horizontal="center"/>
      <protection locked="0"/>
    </xf>
    <xf numFmtId="0" fontId="4" fillId="4" borderId="4" xfId="798" applyFont="1" applyFill="1" applyBorder="1" applyAlignment="1">
      <alignment horizontal="center"/>
    </xf>
    <xf numFmtId="0" fontId="4" fillId="4" borderId="4" xfId="742" applyFont="1" applyFill="1" applyBorder="1" applyAlignment="1">
      <alignment horizontal="center"/>
    </xf>
    <xf numFmtId="0" fontId="4" fillId="4" borderId="2" xfId="742" applyFont="1" applyFill="1" applyBorder="1" applyAlignment="1">
      <alignment horizontal="left"/>
    </xf>
    <xf numFmtId="0" fontId="4" fillId="0" borderId="0" xfId="45" applyFont="1"/>
    <xf numFmtId="0" fontId="9" fillId="0" borderId="0" xfId="45" applyFont="1"/>
    <xf numFmtId="0" fontId="3" fillId="4" borderId="8" xfId="0" applyFont="1" applyFill="1" applyBorder="1" applyAlignment="1">
      <alignment horizontal="right"/>
    </xf>
    <xf numFmtId="0" fontId="3" fillId="4" borderId="13" xfId="0" applyFont="1" applyFill="1" applyBorder="1"/>
    <xf numFmtId="0" fontId="3" fillId="4" borderId="5" xfId="0" applyFont="1" applyFill="1" applyBorder="1"/>
    <xf numFmtId="0" fontId="3" fillId="4" borderId="9" xfId="0" applyFont="1" applyFill="1" applyBorder="1"/>
    <xf numFmtId="0" fontId="4" fillId="4" borderId="9" xfId="0" applyFont="1" applyFill="1" applyBorder="1"/>
    <xf numFmtId="0" fontId="3" fillId="4" borderId="7" xfId="0" applyFont="1" applyFill="1" applyBorder="1"/>
    <xf numFmtId="37" fontId="3" fillId="4" borderId="14" xfId="0" applyNumberFormat="1" applyFont="1" applyFill="1" applyBorder="1" applyProtection="1">
      <protection locked="0"/>
    </xf>
    <xf numFmtId="37" fontId="3" fillId="4" borderId="15" xfId="0" applyNumberFormat="1" applyFont="1" applyFill="1" applyBorder="1" applyProtection="1">
      <protection locked="0"/>
    </xf>
    <xf numFmtId="0" fontId="3" fillId="4" borderId="5" xfId="0" applyFont="1" applyFill="1" applyBorder="1" applyProtection="1">
      <protection locked="0"/>
    </xf>
    <xf numFmtId="0" fontId="3" fillId="4" borderId="9" xfId="0" applyFont="1" applyFill="1" applyBorder="1" applyProtection="1">
      <protection locked="0"/>
    </xf>
    <xf numFmtId="0" fontId="3" fillId="4" borderId="10" xfId="0" applyFont="1" applyFill="1" applyBorder="1" applyProtection="1">
      <protection locked="0"/>
    </xf>
    <xf numFmtId="0" fontId="3" fillId="4" borderId="14" xfId="0" applyFont="1" applyFill="1" applyBorder="1" applyAlignment="1">
      <alignment horizontal="right"/>
    </xf>
    <xf numFmtId="0" fontId="3" fillId="4" borderId="15" xfId="0" applyFont="1" applyFill="1" applyBorder="1" applyAlignment="1">
      <alignment horizontal="right"/>
    </xf>
    <xf numFmtId="0" fontId="3" fillId="4" borderId="10" xfId="0" applyFont="1" applyFill="1" applyBorder="1" applyAlignment="1">
      <alignment horizontal="right"/>
    </xf>
    <xf numFmtId="0" fontId="4" fillId="7" borderId="13" xfId="0" applyFont="1" applyFill="1" applyBorder="1" applyProtection="1">
      <protection locked="0"/>
    </xf>
    <xf numFmtId="0" fontId="4" fillId="4" borderId="7" xfId="0" applyFont="1" applyFill="1" applyBorder="1"/>
    <xf numFmtId="3" fontId="4" fillId="4" borderId="14" xfId="0" applyNumberFormat="1" applyFont="1" applyFill="1" applyBorder="1"/>
    <xf numFmtId="0" fontId="4" fillId="4" borderId="13" xfId="0" applyFont="1" applyFill="1" applyBorder="1"/>
    <xf numFmtId="3" fontId="4" fillId="4" borderId="15" xfId="0" applyNumberFormat="1" applyFont="1" applyFill="1" applyBorder="1"/>
    <xf numFmtId="0" fontId="4" fillId="4" borderId="5" xfId="0" applyFont="1" applyFill="1" applyBorder="1"/>
    <xf numFmtId="3" fontId="4" fillId="4" borderId="10" xfId="0" applyNumberFormat="1" applyFont="1" applyFill="1" applyBorder="1"/>
    <xf numFmtId="37" fontId="4" fillId="4" borderId="7" xfId="0" applyNumberFormat="1" applyFont="1" applyFill="1" applyBorder="1" applyAlignment="1">
      <alignment horizontal="left"/>
    </xf>
    <xf numFmtId="37" fontId="4" fillId="4" borderId="8" xfId="0" applyNumberFormat="1" applyFont="1" applyFill="1" applyBorder="1" applyAlignment="1">
      <alignment horizontal="left"/>
    </xf>
    <xf numFmtId="37" fontId="4" fillId="4" borderId="8" xfId="0" applyNumberFormat="1" applyFont="1" applyFill="1" applyBorder="1"/>
    <xf numFmtId="37" fontId="4" fillId="4" borderId="14" xfId="0" applyNumberFormat="1" applyFont="1" applyFill="1" applyBorder="1"/>
    <xf numFmtId="37" fontId="4" fillId="4" borderId="13" xfId="0" applyNumberFormat="1" applyFont="1" applyFill="1" applyBorder="1" applyAlignment="1">
      <alignment horizontal="left"/>
    </xf>
    <xf numFmtId="37" fontId="4" fillId="4" borderId="15" xfId="0" applyNumberFormat="1" applyFont="1" applyFill="1" applyBorder="1"/>
    <xf numFmtId="37" fontId="4" fillId="4" borderId="5" xfId="0" applyNumberFormat="1" applyFont="1" applyFill="1" applyBorder="1" applyAlignment="1">
      <alignment horizontal="left"/>
    </xf>
    <xf numFmtId="37" fontId="4" fillId="4" borderId="9" xfId="0" applyNumberFormat="1" applyFont="1" applyFill="1" applyBorder="1" applyAlignment="1">
      <alignment horizontal="left"/>
    </xf>
    <xf numFmtId="37" fontId="4" fillId="4" borderId="9" xfId="0" applyNumberFormat="1" applyFont="1" applyFill="1" applyBorder="1"/>
    <xf numFmtId="37" fontId="4" fillId="4" borderId="10" xfId="0" applyNumberFormat="1" applyFont="1" applyFill="1" applyBorder="1"/>
    <xf numFmtId="0" fontId="4"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37" fontId="3" fillId="4" borderId="11" xfId="0" applyNumberFormat="1" applyFont="1" applyFill="1" applyBorder="1" applyProtection="1">
      <protection locked="0"/>
    </xf>
    <xf numFmtId="37" fontId="2" fillId="4" borderId="1" xfId="0" applyNumberFormat="1" applyFont="1" applyFill="1" applyBorder="1" applyProtection="1">
      <protection locked="0"/>
    </xf>
    <xf numFmtId="37" fontId="6" fillId="4" borderId="1" xfId="0" applyNumberFormat="1" applyFont="1" applyFill="1" applyBorder="1"/>
    <xf numFmtId="0" fontId="9" fillId="0" borderId="0" xfId="926" applyFont="1" applyAlignment="1">
      <alignment vertical="center" wrapText="1"/>
    </xf>
    <xf numFmtId="0" fontId="27" fillId="0" borderId="0" xfId="926"/>
    <xf numFmtId="0" fontId="4" fillId="0" borderId="0" xfId="926" applyFont="1" applyAlignment="1">
      <alignment vertical="center" wrapText="1"/>
    </xf>
    <xf numFmtId="0" fontId="4" fillId="0" borderId="0" xfId="926" applyFont="1" applyAlignment="1">
      <alignment wrapText="1"/>
    </xf>
    <xf numFmtId="0" fontId="9" fillId="0" borderId="0" xfId="926" applyFont="1" applyAlignment="1">
      <alignment vertical="center"/>
    </xf>
    <xf numFmtId="0" fontId="4" fillId="0" borderId="0" xfId="926" applyFont="1" applyAlignment="1">
      <alignment vertical="center"/>
    </xf>
    <xf numFmtId="0" fontId="4" fillId="0" borderId="0" xfId="926" applyFont="1"/>
    <xf numFmtId="0" fontId="9" fillId="0" borderId="0" xfId="926" applyFont="1"/>
    <xf numFmtId="0" fontId="4" fillId="0" borderId="0" xfId="45" applyFont="1" applyAlignment="1">
      <alignment horizontal="left" vertical="center"/>
    </xf>
    <xf numFmtId="0" fontId="4" fillId="0" borderId="0" xfId="162" applyFont="1" applyAlignment="1">
      <alignment vertical="center"/>
    </xf>
    <xf numFmtId="0" fontId="4" fillId="0" borderId="0" xfId="93" applyFont="1" applyAlignment="1">
      <alignment vertical="center"/>
    </xf>
    <xf numFmtId="0" fontId="4" fillId="0" borderId="0" xfId="93" applyFont="1" applyAlignment="1">
      <alignment vertical="center" wrapText="1"/>
    </xf>
    <xf numFmtId="0" fontId="4" fillId="0" borderId="0" xfId="171" applyFont="1" applyAlignment="1">
      <alignment vertical="center"/>
    </xf>
    <xf numFmtId="0" fontId="4" fillId="0" borderId="0" xfId="918" applyFont="1" applyAlignment="1">
      <alignment vertical="center"/>
    </xf>
    <xf numFmtId="0" fontId="27" fillId="0" borderId="0" xfId="926" applyAlignment="1">
      <alignment wrapText="1"/>
    </xf>
    <xf numFmtId="0" fontId="9" fillId="0" borderId="0" xfId="0" applyFont="1" applyAlignment="1">
      <alignment vertical="center" wrapText="1"/>
    </xf>
    <xf numFmtId="0" fontId="3" fillId="4" borderId="0" xfId="0" applyFont="1" applyFill="1" applyAlignment="1">
      <alignment horizontal="right"/>
    </xf>
    <xf numFmtId="0" fontId="3" fillId="4" borderId="2" xfId="0" applyFont="1" applyFill="1" applyBorder="1"/>
    <xf numFmtId="0" fontId="3" fillId="7" borderId="0" xfId="0" applyFont="1" applyFill="1" applyAlignment="1" applyProtection="1">
      <alignment horizontal="center"/>
      <protection locked="0"/>
    </xf>
    <xf numFmtId="0" fontId="4" fillId="4" borderId="0" xfId="0" applyFont="1" applyFill="1" applyAlignment="1">
      <alignment horizontal="right"/>
    </xf>
    <xf numFmtId="0" fontId="4" fillId="0" borderId="0" xfId="0" applyFont="1" applyAlignment="1">
      <alignment vertical="center"/>
    </xf>
    <xf numFmtId="0" fontId="3" fillId="2" borderId="2" xfId="0" applyFont="1" applyFill="1" applyBorder="1"/>
    <xf numFmtId="0" fontId="8" fillId="5" borderId="0" xfId="0" applyFont="1" applyFill="1" applyAlignment="1">
      <alignment horizontal="center"/>
    </xf>
    <xf numFmtId="0" fontId="0" fillId="0" borderId="0" xfId="0" applyAlignment="1">
      <alignment horizontal="center"/>
    </xf>
    <xf numFmtId="0" fontId="4" fillId="6" borderId="2" xfId="0" applyFont="1" applyFill="1" applyBorder="1" applyAlignment="1" applyProtection="1">
      <alignment horizontal="center"/>
      <protection locked="0"/>
    </xf>
    <xf numFmtId="0" fontId="4" fillId="6" borderId="12" xfId="0" applyFont="1" applyFill="1" applyBorder="1" applyAlignment="1" applyProtection="1">
      <alignment horizontal="center"/>
      <protection locked="0"/>
    </xf>
    <xf numFmtId="0" fontId="4" fillId="6" borderId="3" xfId="0" applyFont="1" applyFill="1" applyBorder="1" applyAlignment="1" applyProtection="1">
      <alignment horizontal="center"/>
      <protection locked="0"/>
    </xf>
    <xf numFmtId="0" fontId="6" fillId="8" borderId="0" xfId="0" applyFont="1" applyFill="1" applyAlignment="1">
      <alignment horizontal="left" vertical="top"/>
    </xf>
    <xf numFmtId="0" fontId="3" fillId="4" borderId="2" xfId="0" applyFont="1" applyFill="1" applyBorder="1" applyAlignment="1">
      <alignment horizontal="center"/>
    </xf>
    <xf numFmtId="0" fontId="3" fillId="4" borderId="12" xfId="0" applyFont="1" applyFill="1" applyBorder="1" applyAlignment="1">
      <alignment horizontal="center"/>
    </xf>
    <xf numFmtId="0" fontId="0" fillId="0" borderId="12" xfId="0" applyBorder="1" applyAlignment="1">
      <alignment horizontal="center"/>
    </xf>
    <xf numFmtId="0" fontId="0" fillId="0" borderId="3" xfId="0" applyBorder="1" applyAlignment="1">
      <alignment horizontal="center"/>
    </xf>
    <xf numFmtId="0" fontId="3" fillId="4" borderId="0" xfId="0" applyFont="1" applyFill="1" applyAlignment="1">
      <alignment horizontal="right"/>
    </xf>
    <xf numFmtId="0" fontId="0" fillId="0" borderId="0" xfId="0" applyAlignment="1">
      <alignment horizontal="right"/>
    </xf>
    <xf numFmtId="0" fontId="10" fillId="4" borderId="0" xfId="0" applyFont="1" applyFill="1" applyAlignment="1" applyProtection="1">
      <alignment horizontal="center"/>
      <protection locked="0"/>
    </xf>
    <xf numFmtId="0" fontId="10" fillId="4" borderId="0" xfId="0" applyFont="1" applyFill="1" applyAlignment="1">
      <alignment horizontal="center"/>
    </xf>
    <xf numFmtId="0" fontId="11" fillId="0" borderId="0" xfId="0" applyFont="1" applyAlignment="1">
      <alignment horizontal="center"/>
    </xf>
    <xf numFmtId="0" fontId="3" fillId="3" borderId="5" xfId="0" applyFont="1" applyFill="1" applyBorder="1" applyAlignment="1" applyProtection="1">
      <alignment horizontal="center"/>
      <protection locked="0"/>
    </xf>
    <xf numFmtId="0" fontId="3" fillId="3" borderId="10"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3" fillId="4" borderId="2" xfId="0" applyFont="1" applyFill="1" applyBorder="1"/>
    <xf numFmtId="0" fontId="0" fillId="0" borderId="12" xfId="0" applyBorder="1"/>
    <xf numFmtId="0" fontId="3" fillId="4" borderId="7" xfId="0" applyFont="1" applyFill="1" applyBorder="1" applyAlignment="1">
      <alignment horizontal="center" wrapText="1"/>
    </xf>
    <xf numFmtId="0" fontId="0" fillId="0" borderId="6" xfId="0" applyBorder="1" applyAlignment="1">
      <alignment horizontal="center" wrapText="1"/>
    </xf>
    <xf numFmtId="0" fontId="3" fillId="4" borderId="9" xfId="0" applyFont="1" applyFill="1" applyBorder="1" applyAlignment="1" applyProtection="1">
      <alignment horizontal="center"/>
      <protection locked="0"/>
    </xf>
    <xf numFmtId="0" fontId="3" fillId="7" borderId="0" xfId="0" applyFont="1" applyFill="1" applyAlignment="1" applyProtection="1">
      <alignment horizontal="center"/>
      <protection locked="0"/>
    </xf>
    <xf numFmtId="0" fontId="4" fillId="4" borderId="0" xfId="0" applyFont="1" applyFill="1" applyAlignment="1">
      <alignment horizontal="right"/>
    </xf>
  </cellXfs>
  <cellStyles count="927">
    <cellStyle name="Comma 11 2" xfId="1" xr:uid="{00000000-0005-0000-0000-000000000000}"/>
    <cellStyle name="Comma 11 2 2" xfId="2" xr:uid="{00000000-0005-0000-0000-000001000000}"/>
    <cellStyle name="Comma 16" xfId="3" xr:uid="{00000000-0005-0000-0000-000002000000}"/>
    <cellStyle name="Comma 16 2" xfId="4" xr:uid="{00000000-0005-0000-0000-000003000000}"/>
    <cellStyle name="Comma 16 2 2" xfId="5" xr:uid="{00000000-0005-0000-0000-000004000000}"/>
    <cellStyle name="Comma 16 3" xfId="6" xr:uid="{00000000-0005-0000-0000-000005000000}"/>
    <cellStyle name="Comma 16 3 2" xfId="7" xr:uid="{00000000-0005-0000-0000-000006000000}"/>
    <cellStyle name="Comma 16 4" xfId="8" xr:uid="{00000000-0005-0000-0000-000007000000}"/>
    <cellStyle name="Comma 17" xfId="9" xr:uid="{00000000-0005-0000-0000-000008000000}"/>
    <cellStyle name="Comma 2" xfId="10" xr:uid="{00000000-0005-0000-0000-000009000000}"/>
    <cellStyle name="Comma 2 2" xfId="11" xr:uid="{00000000-0005-0000-0000-00000A000000}"/>
    <cellStyle name="Comma 2 2 2" xfId="12" xr:uid="{00000000-0005-0000-0000-00000B000000}"/>
    <cellStyle name="Comma 3" xfId="13" xr:uid="{00000000-0005-0000-0000-00000C000000}"/>
    <cellStyle name="Comma 3 2" xfId="14" xr:uid="{00000000-0005-0000-0000-00000D000000}"/>
    <cellStyle name="Comma 3 3" xfId="15" xr:uid="{00000000-0005-0000-0000-00000E000000}"/>
    <cellStyle name="Comma 4" xfId="16" xr:uid="{00000000-0005-0000-0000-00000F000000}"/>
    <cellStyle name="Comma 4 2" xfId="17" xr:uid="{00000000-0005-0000-0000-000010000000}"/>
    <cellStyle name="Comma 4 2 2" xfId="18" xr:uid="{00000000-0005-0000-0000-000011000000}"/>
    <cellStyle name="Comma 6" xfId="19" xr:uid="{00000000-0005-0000-0000-000012000000}"/>
    <cellStyle name="Comma 6 2" xfId="20" xr:uid="{00000000-0005-0000-0000-000013000000}"/>
    <cellStyle name="Comma 7" xfId="21" xr:uid="{00000000-0005-0000-0000-000014000000}"/>
    <cellStyle name="Comma 7 2" xfId="22" xr:uid="{00000000-0005-0000-0000-000015000000}"/>
    <cellStyle name="Comma 7 2 2" xfId="23" xr:uid="{00000000-0005-0000-0000-000016000000}"/>
    <cellStyle name="Comma 7 3" xfId="24" xr:uid="{00000000-0005-0000-0000-000017000000}"/>
    <cellStyle name="Comma 7 3 2" xfId="25" xr:uid="{00000000-0005-0000-0000-000018000000}"/>
    <cellStyle name="Comma 7 4" xfId="26" xr:uid="{00000000-0005-0000-0000-000019000000}"/>
    <cellStyle name="Hyperlink 16" xfId="27" xr:uid="{00000000-0005-0000-0000-00001A000000}"/>
    <cellStyle name="Hyperlink 2 2" xfId="28" xr:uid="{00000000-0005-0000-0000-00001B000000}"/>
    <cellStyle name="Hyperlink 2 3" xfId="29" xr:uid="{00000000-0005-0000-0000-00001C000000}"/>
    <cellStyle name="Hyperlink 3" xfId="30" xr:uid="{00000000-0005-0000-0000-00001D000000}"/>
    <cellStyle name="Hyperlink 3 2" xfId="31" xr:uid="{00000000-0005-0000-0000-00001E000000}"/>
    <cellStyle name="Hyperlink 3 3" xfId="32" xr:uid="{00000000-0005-0000-0000-00001F000000}"/>
    <cellStyle name="Hyperlink 3 4" xfId="33" xr:uid="{00000000-0005-0000-0000-000020000000}"/>
    <cellStyle name="Hyperlink 4" xfId="34" xr:uid="{00000000-0005-0000-0000-000021000000}"/>
    <cellStyle name="Hyperlink 4 2" xfId="35" xr:uid="{00000000-0005-0000-0000-000022000000}"/>
    <cellStyle name="Hyperlink 7" xfId="36" xr:uid="{00000000-0005-0000-0000-000023000000}"/>
    <cellStyle name="Hyperlink 7 2" xfId="37" xr:uid="{00000000-0005-0000-0000-000024000000}"/>
    <cellStyle name="Hyperlink 7 3" xfId="38" xr:uid="{00000000-0005-0000-0000-000025000000}"/>
    <cellStyle name="Hyperlink 8" xfId="39" xr:uid="{00000000-0005-0000-0000-000026000000}"/>
    <cellStyle name="Hyperlink 8 2" xfId="40" xr:uid="{00000000-0005-0000-0000-000027000000}"/>
    <cellStyle name="Normal" xfId="0" builtinId="0"/>
    <cellStyle name="Normal 10" xfId="41" xr:uid="{00000000-0005-0000-0000-000029000000}"/>
    <cellStyle name="Normal 10 2" xfId="42" xr:uid="{00000000-0005-0000-0000-00002A000000}"/>
    <cellStyle name="Normal 10 2 2" xfId="43" xr:uid="{00000000-0005-0000-0000-00002B000000}"/>
    <cellStyle name="Normal 10 2 2 2" xfId="44" xr:uid="{00000000-0005-0000-0000-00002C000000}"/>
    <cellStyle name="Normal 10 2 2 2 2" xfId="45" xr:uid="{00000000-0005-0000-0000-00002D000000}"/>
    <cellStyle name="Normal 10 2 2 3" xfId="46" xr:uid="{00000000-0005-0000-0000-00002E000000}"/>
    <cellStyle name="Normal 10 2 2 3 2" xfId="47" xr:uid="{00000000-0005-0000-0000-00002F000000}"/>
    <cellStyle name="Normal 10 2 2 4" xfId="48" xr:uid="{00000000-0005-0000-0000-000030000000}"/>
    <cellStyle name="Normal 10 2 3" xfId="49" xr:uid="{00000000-0005-0000-0000-000031000000}"/>
    <cellStyle name="Normal 10 3" xfId="50" xr:uid="{00000000-0005-0000-0000-000032000000}"/>
    <cellStyle name="Normal 10 3 2" xfId="51" xr:uid="{00000000-0005-0000-0000-000033000000}"/>
    <cellStyle name="Normal 10 3 3" xfId="52" xr:uid="{00000000-0005-0000-0000-000034000000}"/>
    <cellStyle name="Normal 10 4" xfId="53" xr:uid="{00000000-0005-0000-0000-000035000000}"/>
    <cellStyle name="Normal 10 4 2" xfId="54" xr:uid="{00000000-0005-0000-0000-000036000000}"/>
    <cellStyle name="Normal 10 4 3" xfId="55" xr:uid="{00000000-0005-0000-0000-000037000000}"/>
    <cellStyle name="Normal 10 5" xfId="56" xr:uid="{00000000-0005-0000-0000-000038000000}"/>
    <cellStyle name="Normal 10 5 2" xfId="57" xr:uid="{00000000-0005-0000-0000-000039000000}"/>
    <cellStyle name="Normal 10 5 3" xfId="58" xr:uid="{00000000-0005-0000-0000-00003A000000}"/>
    <cellStyle name="Normal 10 5 4" xfId="59" xr:uid="{00000000-0005-0000-0000-00003B000000}"/>
    <cellStyle name="Normal 10 6" xfId="60" xr:uid="{00000000-0005-0000-0000-00003C000000}"/>
    <cellStyle name="Normal 10 6 2" xfId="61" xr:uid="{00000000-0005-0000-0000-00003D000000}"/>
    <cellStyle name="Normal 10 6 3" xfId="62" xr:uid="{00000000-0005-0000-0000-00003E000000}"/>
    <cellStyle name="Normal 10 7" xfId="63" xr:uid="{00000000-0005-0000-0000-00003F000000}"/>
    <cellStyle name="Normal 10 7 2" xfId="64" xr:uid="{00000000-0005-0000-0000-000040000000}"/>
    <cellStyle name="Normal 10 7 3" xfId="65" xr:uid="{00000000-0005-0000-0000-000041000000}"/>
    <cellStyle name="Normal 10 8" xfId="66" xr:uid="{00000000-0005-0000-0000-000042000000}"/>
    <cellStyle name="Normal 11" xfId="67" xr:uid="{00000000-0005-0000-0000-000043000000}"/>
    <cellStyle name="Normal 11 2" xfId="68" xr:uid="{00000000-0005-0000-0000-000044000000}"/>
    <cellStyle name="Normal 11 2 2" xfId="69" xr:uid="{00000000-0005-0000-0000-000045000000}"/>
    <cellStyle name="Normal 11 2 2 2" xfId="70" xr:uid="{00000000-0005-0000-0000-000046000000}"/>
    <cellStyle name="Normal 11 2 3" xfId="71" xr:uid="{00000000-0005-0000-0000-000047000000}"/>
    <cellStyle name="Normal 11 3" xfId="72" xr:uid="{00000000-0005-0000-0000-000048000000}"/>
    <cellStyle name="Normal 11 3 2" xfId="73" xr:uid="{00000000-0005-0000-0000-000049000000}"/>
    <cellStyle name="Normal 11 4" xfId="74" xr:uid="{00000000-0005-0000-0000-00004A000000}"/>
    <cellStyle name="Normal 11 4 2" xfId="75" xr:uid="{00000000-0005-0000-0000-00004B000000}"/>
    <cellStyle name="Normal 11 5" xfId="76" xr:uid="{00000000-0005-0000-0000-00004C000000}"/>
    <cellStyle name="Normal 11 5 2" xfId="77" xr:uid="{00000000-0005-0000-0000-00004D000000}"/>
    <cellStyle name="Normal 11 5 3" xfId="78" xr:uid="{00000000-0005-0000-0000-00004E000000}"/>
    <cellStyle name="Normal 11 5 4" xfId="79" xr:uid="{00000000-0005-0000-0000-00004F000000}"/>
    <cellStyle name="Normal 11 6" xfId="80" xr:uid="{00000000-0005-0000-0000-000050000000}"/>
    <cellStyle name="Normal 11 7" xfId="81" xr:uid="{00000000-0005-0000-0000-000051000000}"/>
    <cellStyle name="Normal 12" xfId="82" xr:uid="{00000000-0005-0000-0000-000052000000}"/>
    <cellStyle name="Normal 12 10" xfId="83" xr:uid="{00000000-0005-0000-0000-000053000000}"/>
    <cellStyle name="Normal 12 10 2" xfId="84" xr:uid="{00000000-0005-0000-0000-000054000000}"/>
    <cellStyle name="Normal 12 11" xfId="85" xr:uid="{00000000-0005-0000-0000-000055000000}"/>
    <cellStyle name="Normal 12 11 2" xfId="86" xr:uid="{00000000-0005-0000-0000-000056000000}"/>
    <cellStyle name="Normal 12 12" xfId="87" xr:uid="{00000000-0005-0000-0000-000057000000}"/>
    <cellStyle name="Normal 12 12 2" xfId="88" xr:uid="{00000000-0005-0000-0000-000058000000}"/>
    <cellStyle name="Normal 12 13" xfId="89" xr:uid="{00000000-0005-0000-0000-000059000000}"/>
    <cellStyle name="Normal 12 14" xfId="90" xr:uid="{00000000-0005-0000-0000-00005A000000}"/>
    <cellStyle name="Normal 12 2" xfId="91" xr:uid="{00000000-0005-0000-0000-00005B000000}"/>
    <cellStyle name="Normal 12 2 2" xfId="92" xr:uid="{00000000-0005-0000-0000-00005C000000}"/>
    <cellStyle name="Normal 12 2 2 2" xfId="93" xr:uid="{00000000-0005-0000-0000-00005D000000}"/>
    <cellStyle name="Normal 12 2 3" xfId="94" xr:uid="{00000000-0005-0000-0000-00005E000000}"/>
    <cellStyle name="Normal 12 3" xfId="95" xr:uid="{00000000-0005-0000-0000-00005F000000}"/>
    <cellStyle name="Normal 12 3 2" xfId="96" xr:uid="{00000000-0005-0000-0000-000060000000}"/>
    <cellStyle name="Normal 12 4" xfId="97" xr:uid="{00000000-0005-0000-0000-000061000000}"/>
    <cellStyle name="Normal 12 4 2" xfId="98" xr:uid="{00000000-0005-0000-0000-000062000000}"/>
    <cellStyle name="Normal 12 5" xfId="99" xr:uid="{00000000-0005-0000-0000-000063000000}"/>
    <cellStyle name="Normal 12 5 2" xfId="100" xr:uid="{00000000-0005-0000-0000-000064000000}"/>
    <cellStyle name="Normal 12 6" xfId="101" xr:uid="{00000000-0005-0000-0000-000065000000}"/>
    <cellStyle name="Normal 12 6 2" xfId="102" xr:uid="{00000000-0005-0000-0000-000066000000}"/>
    <cellStyle name="Normal 12 7" xfId="103" xr:uid="{00000000-0005-0000-0000-000067000000}"/>
    <cellStyle name="Normal 12 7 2" xfId="104" xr:uid="{00000000-0005-0000-0000-000068000000}"/>
    <cellStyle name="Normal 12 8" xfId="105" xr:uid="{00000000-0005-0000-0000-000069000000}"/>
    <cellStyle name="Normal 12 8 2" xfId="106" xr:uid="{00000000-0005-0000-0000-00006A000000}"/>
    <cellStyle name="Normal 12 9" xfId="107" xr:uid="{00000000-0005-0000-0000-00006B000000}"/>
    <cellStyle name="Normal 12 9 2" xfId="108" xr:uid="{00000000-0005-0000-0000-00006C000000}"/>
    <cellStyle name="Normal 13" xfId="109" xr:uid="{00000000-0005-0000-0000-00006D000000}"/>
    <cellStyle name="Normal 13 10" xfId="110" xr:uid="{00000000-0005-0000-0000-00006E000000}"/>
    <cellStyle name="Normal 13 10 2" xfId="111" xr:uid="{00000000-0005-0000-0000-00006F000000}"/>
    <cellStyle name="Normal 13 11" xfId="112" xr:uid="{00000000-0005-0000-0000-000070000000}"/>
    <cellStyle name="Normal 13 11 2" xfId="113" xr:uid="{00000000-0005-0000-0000-000071000000}"/>
    <cellStyle name="Normal 13 12" xfId="114" xr:uid="{00000000-0005-0000-0000-000072000000}"/>
    <cellStyle name="Normal 13 12 2" xfId="115" xr:uid="{00000000-0005-0000-0000-000073000000}"/>
    <cellStyle name="Normal 13 13" xfId="116" xr:uid="{00000000-0005-0000-0000-000074000000}"/>
    <cellStyle name="Normal 13 14" xfId="117" xr:uid="{00000000-0005-0000-0000-000075000000}"/>
    <cellStyle name="Normal 13 2" xfId="118" xr:uid="{00000000-0005-0000-0000-000076000000}"/>
    <cellStyle name="Normal 13 2 2" xfId="119" xr:uid="{00000000-0005-0000-0000-000077000000}"/>
    <cellStyle name="Normal 13 2 2 2" xfId="120" xr:uid="{00000000-0005-0000-0000-000078000000}"/>
    <cellStyle name="Normal 13 2 3" xfId="121" xr:uid="{00000000-0005-0000-0000-000079000000}"/>
    <cellStyle name="Normal 13 3" xfId="122" xr:uid="{00000000-0005-0000-0000-00007A000000}"/>
    <cellStyle name="Normal 13 3 2" xfId="123" xr:uid="{00000000-0005-0000-0000-00007B000000}"/>
    <cellStyle name="Normal 13 4" xfId="124" xr:uid="{00000000-0005-0000-0000-00007C000000}"/>
    <cellStyle name="Normal 13 4 2" xfId="125" xr:uid="{00000000-0005-0000-0000-00007D000000}"/>
    <cellStyle name="Normal 13 5" xfId="126" xr:uid="{00000000-0005-0000-0000-00007E000000}"/>
    <cellStyle name="Normal 13 5 2" xfId="127" xr:uid="{00000000-0005-0000-0000-00007F000000}"/>
    <cellStyle name="Normal 13 6" xfId="128" xr:uid="{00000000-0005-0000-0000-000080000000}"/>
    <cellStyle name="Normal 13 6 2" xfId="129" xr:uid="{00000000-0005-0000-0000-000081000000}"/>
    <cellStyle name="Normal 13 7" xfId="130" xr:uid="{00000000-0005-0000-0000-000082000000}"/>
    <cellStyle name="Normal 13 7 2" xfId="131" xr:uid="{00000000-0005-0000-0000-000083000000}"/>
    <cellStyle name="Normal 13 8" xfId="132" xr:uid="{00000000-0005-0000-0000-000084000000}"/>
    <cellStyle name="Normal 13 8 2" xfId="133" xr:uid="{00000000-0005-0000-0000-000085000000}"/>
    <cellStyle name="Normal 13 9" xfId="134" xr:uid="{00000000-0005-0000-0000-000086000000}"/>
    <cellStyle name="Normal 13 9 2" xfId="135" xr:uid="{00000000-0005-0000-0000-000087000000}"/>
    <cellStyle name="Normal 14" xfId="136" xr:uid="{00000000-0005-0000-0000-000088000000}"/>
    <cellStyle name="Normal 14 2" xfId="137" xr:uid="{00000000-0005-0000-0000-000089000000}"/>
    <cellStyle name="Normal 14 2 2" xfId="138" xr:uid="{00000000-0005-0000-0000-00008A000000}"/>
    <cellStyle name="Normal 14 3" xfId="139" xr:uid="{00000000-0005-0000-0000-00008B000000}"/>
    <cellStyle name="Normal 14 3 2" xfId="140" xr:uid="{00000000-0005-0000-0000-00008C000000}"/>
    <cellStyle name="Normal 14 4" xfId="141" xr:uid="{00000000-0005-0000-0000-00008D000000}"/>
    <cellStyle name="Normal 14 4 2" xfId="142" xr:uid="{00000000-0005-0000-0000-00008E000000}"/>
    <cellStyle name="Normal 14 5" xfId="143" xr:uid="{00000000-0005-0000-0000-00008F000000}"/>
    <cellStyle name="Normal 14 5 2" xfId="144" xr:uid="{00000000-0005-0000-0000-000090000000}"/>
    <cellStyle name="Normal 14 6" xfId="145" xr:uid="{00000000-0005-0000-0000-000091000000}"/>
    <cellStyle name="Normal 14 6 2" xfId="146" xr:uid="{00000000-0005-0000-0000-000092000000}"/>
    <cellStyle name="Normal 14 7" xfId="147" xr:uid="{00000000-0005-0000-0000-000093000000}"/>
    <cellStyle name="Normal 14 7 2" xfId="148" xr:uid="{00000000-0005-0000-0000-000094000000}"/>
    <cellStyle name="Normal 14 7 3" xfId="149" xr:uid="{00000000-0005-0000-0000-000095000000}"/>
    <cellStyle name="Normal 14 8" xfId="150" xr:uid="{00000000-0005-0000-0000-000096000000}"/>
    <cellStyle name="Normal 15" xfId="151" xr:uid="{00000000-0005-0000-0000-000097000000}"/>
    <cellStyle name="Normal 15 2" xfId="152" xr:uid="{00000000-0005-0000-0000-000098000000}"/>
    <cellStyle name="Normal 15 2 2" xfId="153" xr:uid="{00000000-0005-0000-0000-000099000000}"/>
    <cellStyle name="Normal 15 3" xfId="154" xr:uid="{00000000-0005-0000-0000-00009A000000}"/>
    <cellStyle name="Normal 15 3 2" xfId="155" xr:uid="{00000000-0005-0000-0000-00009B000000}"/>
    <cellStyle name="Normal 15 4" xfId="156" xr:uid="{00000000-0005-0000-0000-00009C000000}"/>
    <cellStyle name="Normal 15 4 2" xfId="157" xr:uid="{00000000-0005-0000-0000-00009D000000}"/>
    <cellStyle name="Normal 15 5" xfId="158" xr:uid="{00000000-0005-0000-0000-00009E000000}"/>
    <cellStyle name="Normal 15 6" xfId="159" xr:uid="{00000000-0005-0000-0000-00009F000000}"/>
    <cellStyle name="Normal 16" xfId="160" xr:uid="{00000000-0005-0000-0000-0000A0000000}"/>
    <cellStyle name="Normal 16 2" xfId="161" xr:uid="{00000000-0005-0000-0000-0000A1000000}"/>
    <cellStyle name="Normal 16 2 2" xfId="162" xr:uid="{00000000-0005-0000-0000-0000A2000000}"/>
    <cellStyle name="Normal 16 3" xfId="163" xr:uid="{00000000-0005-0000-0000-0000A3000000}"/>
    <cellStyle name="Normal 16 3 2" xfId="164" xr:uid="{00000000-0005-0000-0000-0000A4000000}"/>
    <cellStyle name="Normal 16 4" xfId="165" xr:uid="{00000000-0005-0000-0000-0000A5000000}"/>
    <cellStyle name="Normal 16 4 2" xfId="166" xr:uid="{00000000-0005-0000-0000-0000A6000000}"/>
    <cellStyle name="Normal 16 5" xfId="167" xr:uid="{00000000-0005-0000-0000-0000A7000000}"/>
    <cellStyle name="Normal 16 6" xfId="168" xr:uid="{00000000-0005-0000-0000-0000A8000000}"/>
    <cellStyle name="Normal 17" xfId="169" xr:uid="{00000000-0005-0000-0000-0000A9000000}"/>
    <cellStyle name="Normal 17 2" xfId="170" xr:uid="{00000000-0005-0000-0000-0000AA000000}"/>
    <cellStyle name="Normal 17 2 2" xfId="171" xr:uid="{00000000-0005-0000-0000-0000AB000000}"/>
    <cellStyle name="Normal 17 3" xfId="172" xr:uid="{00000000-0005-0000-0000-0000AC000000}"/>
    <cellStyle name="Normal 17 3 2" xfId="173" xr:uid="{00000000-0005-0000-0000-0000AD000000}"/>
    <cellStyle name="Normal 17 4" xfId="174" xr:uid="{00000000-0005-0000-0000-0000AE000000}"/>
    <cellStyle name="Normal 17 4 2" xfId="175" xr:uid="{00000000-0005-0000-0000-0000AF000000}"/>
    <cellStyle name="Normal 17 5" xfId="176" xr:uid="{00000000-0005-0000-0000-0000B0000000}"/>
    <cellStyle name="Normal 17 6" xfId="177" xr:uid="{00000000-0005-0000-0000-0000B1000000}"/>
    <cellStyle name="Normal 18" xfId="178" xr:uid="{00000000-0005-0000-0000-0000B2000000}"/>
    <cellStyle name="Normal 18 2" xfId="179" xr:uid="{00000000-0005-0000-0000-0000B3000000}"/>
    <cellStyle name="Normal 18 2 2" xfId="180" xr:uid="{00000000-0005-0000-0000-0000B4000000}"/>
    <cellStyle name="Normal 18 2 2 2" xfId="181" xr:uid="{00000000-0005-0000-0000-0000B5000000}"/>
    <cellStyle name="Normal 18 2 3" xfId="182" xr:uid="{00000000-0005-0000-0000-0000B6000000}"/>
    <cellStyle name="Normal 18 2 3 2" xfId="183" xr:uid="{00000000-0005-0000-0000-0000B7000000}"/>
    <cellStyle name="Normal 18 2 4" xfId="184" xr:uid="{00000000-0005-0000-0000-0000B8000000}"/>
    <cellStyle name="Normal 18 3" xfId="185" xr:uid="{00000000-0005-0000-0000-0000B9000000}"/>
    <cellStyle name="Normal 18 3 2" xfId="186" xr:uid="{00000000-0005-0000-0000-0000BA000000}"/>
    <cellStyle name="Normal 18 4" xfId="187" xr:uid="{00000000-0005-0000-0000-0000BB000000}"/>
    <cellStyle name="Normal 18 4 2" xfId="188" xr:uid="{00000000-0005-0000-0000-0000BC000000}"/>
    <cellStyle name="Normal 18 5" xfId="189" xr:uid="{00000000-0005-0000-0000-0000BD000000}"/>
    <cellStyle name="Normal 18 5 2" xfId="190" xr:uid="{00000000-0005-0000-0000-0000BE000000}"/>
    <cellStyle name="Normal 18 6" xfId="191" xr:uid="{00000000-0005-0000-0000-0000BF000000}"/>
    <cellStyle name="Normal 18 6 2" xfId="192" xr:uid="{00000000-0005-0000-0000-0000C0000000}"/>
    <cellStyle name="Normal 18 7" xfId="193" xr:uid="{00000000-0005-0000-0000-0000C1000000}"/>
    <cellStyle name="Normal 18 7 2" xfId="194" xr:uid="{00000000-0005-0000-0000-0000C2000000}"/>
    <cellStyle name="Normal 18 8" xfId="195" xr:uid="{00000000-0005-0000-0000-0000C3000000}"/>
    <cellStyle name="Normal 18 8 2" xfId="196" xr:uid="{00000000-0005-0000-0000-0000C4000000}"/>
    <cellStyle name="Normal 18 9" xfId="197" xr:uid="{00000000-0005-0000-0000-0000C5000000}"/>
    <cellStyle name="Normal 19" xfId="198" xr:uid="{00000000-0005-0000-0000-0000C6000000}"/>
    <cellStyle name="Normal 19 2" xfId="199" xr:uid="{00000000-0005-0000-0000-0000C7000000}"/>
    <cellStyle name="Normal 19 2 2" xfId="200" xr:uid="{00000000-0005-0000-0000-0000C8000000}"/>
    <cellStyle name="Normal 19 2 2 2" xfId="201" xr:uid="{00000000-0005-0000-0000-0000C9000000}"/>
    <cellStyle name="Normal 19 2 3" xfId="202" xr:uid="{00000000-0005-0000-0000-0000CA000000}"/>
    <cellStyle name="Normal 19 2 3 2" xfId="203" xr:uid="{00000000-0005-0000-0000-0000CB000000}"/>
    <cellStyle name="Normal 19 2 4" xfId="204" xr:uid="{00000000-0005-0000-0000-0000CC000000}"/>
    <cellStyle name="Normal 19 3" xfId="205" xr:uid="{00000000-0005-0000-0000-0000CD000000}"/>
    <cellStyle name="Normal 19 3 2" xfId="206" xr:uid="{00000000-0005-0000-0000-0000CE000000}"/>
    <cellStyle name="Normal 19 4" xfId="207" xr:uid="{00000000-0005-0000-0000-0000CF000000}"/>
    <cellStyle name="Normal 19 4 2" xfId="208" xr:uid="{00000000-0005-0000-0000-0000D0000000}"/>
    <cellStyle name="Normal 19 5" xfId="209" xr:uid="{00000000-0005-0000-0000-0000D1000000}"/>
    <cellStyle name="Normal 19 5 2" xfId="210" xr:uid="{00000000-0005-0000-0000-0000D2000000}"/>
    <cellStyle name="Normal 19 6" xfId="211" xr:uid="{00000000-0005-0000-0000-0000D3000000}"/>
    <cellStyle name="Normal 19 6 2" xfId="212" xr:uid="{00000000-0005-0000-0000-0000D4000000}"/>
    <cellStyle name="Normal 19 7" xfId="213" xr:uid="{00000000-0005-0000-0000-0000D5000000}"/>
    <cellStyle name="Normal 19 7 2" xfId="214" xr:uid="{00000000-0005-0000-0000-0000D6000000}"/>
    <cellStyle name="Normal 19 8" xfId="215" xr:uid="{00000000-0005-0000-0000-0000D7000000}"/>
    <cellStyle name="Normal 19 9" xfId="216" xr:uid="{00000000-0005-0000-0000-0000D8000000}"/>
    <cellStyle name="Normal 2" xfId="217" xr:uid="{00000000-0005-0000-0000-0000D9000000}"/>
    <cellStyle name="Normal 2 10" xfId="218" xr:uid="{00000000-0005-0000-0000-0000DA000000}"/>
    <cellStyle name="Normal 2 10 10" xfId="219" xr:uid="{00000000-0005-0000-0000-0000DB000000}"/>
    <cellStyle name="Normal 2 10 10 2" xfId="220" xr:uid="{00000000-0005-0000-0000-0000DC000000}"/>
    <cellStyle name="Normal 2 10 11" xfId="221" xr:uid="{00000000-0005-0000-0000-0000DD000000}"/>
    <cellStyle name="Normal 2 10 11 2" xfId="222" xr:uid="{00000000-0005-0000-0000-0000DE000000}"/>
    <cellStyle name="Normal 2 10 11 2 2" xfId="223" xr:uid="{00000000-0005-0000-0000-0000DF000000}"/>
    <cellStyle name="Normal 2 10 11 2 2 2" xfId="224" xr:uid="{00000000-0005-0000-0000-0000E0000000}"/>
    <cellStyle name="Normal 2 10 11 2 2 3" xfId="225" xr:uid="{00000000-0005-0000-0000-0000E1000000}"/>
    <cellStyle name="Normal 2 10 11 3" xfId="226" xr:uid="{00000000-0005-0000-0000-0000E2000000}"/>
    <cellStyle name="Normal 2 10 11 4" xfId="227" xr:uid="{00000000-0005-0000-0000-0000E3000000}"/>
    <cellStyle name="Normal 2 10 11 5" xfId="228" xr:uid="{00000000-0005-0000-0000-0000E4000000}"/>
    <cellStyle name="Normal 2 10 11 6" xfId="229" xr:uid="{00000000-0005-0000-0000-0000E5000000}"/>
    <cellStyle name="Normal 2 10 12" xfId="230" xr:uid="{00000000-0005-0000-0000-0000E6000000}"/>
    <cellStyle name="Normal 2 10 13" xfId="231" xr:uid="{00000000-0005-0000-0000-0000E7000000}"/>
    <cellStyle name="Normal 2 10 2" xfId="232" xr:uid="{00000000-0005-0000-0000-0000E8000000}"/>
    <cellStyle name="Normal 2 10 2 2" xfId="233" xr:uid="{00000000-0005-0000-0000-0000E9000000}"/>
    <cellStyle name="Normal 2 10 2 2 2" xfId="234" xr:uid="{00000000-0005-0000-0000-0000EA000000}"/>
    <cellStyle name="Normal 2 10 2 3" xfId="235" xr:uid="{00000000-0005-0000-0000-0000EB000000}"/>
    <cellStyle name="Normal 2 10 3" xfId="236" xr:uid="{00000000-0005-0000-0000-0000EC000000}"/>
    <cellStyle name="Normal 2 10 3 2" xfId="237" xr:uid="{00000000-0005-0000-0000-0000ED000000}"/>
    <cellStyle name="Normal 2 10 3 2 2" xfId="238" xr:uid="{00000000-0005-0000-0000-0000EE000000}"/>
    <cellStyle name="Normal 2 10 3 3" xfId="239" xr:uid="{00000000-0005-0000-0000-0000EF000000}"/>
    <cellStyle name="Normal 2 10 4" xfId="240" xr:uid="{00000000-0005-0000-0000-0000F0000000}"/>
    <cellStyle name="Normal 2 10 4 2" xfId="241" xr:uid="{00000000-0005-0000-0000-0000F1000000}"/>
    <cellStyle name="Normal 2 10 4 2 2" xfId="242" xr:uid="{00000000-0005-0000-0000-0000F2000000}"/>
    <cellStyle name="Normal 2 10 4 3" xfId="243" xr:uid="{00000000-0005-0000-0000-0000F3000000}"/>
    <cellStyle name="Normal 2 10 5" xfId="244" xr:uid="{00000000-0005-0000-0000-0000F4000000}"/>
    <cellStyle name="Normal 2 10 5 2" xfId="245" xr:uid="{00000000-0005-0000-0000-0000F5000000}"/>
    <cellStyle name="Normal 2 10 5 2 2" xfId="246" xr:uid="{00000000-0005-0000-0000-0000F6000000}"/>
    <cellStyle name="Normal 2 10 5 3" xfId="247" xr:uid="{00000000-0005-0000-0000-0000F7000000}"/>
    <cellStyle name="Normal 2 10 6" xfId="248" xr:uid="{00000000-0005-0000-0000-0000F8000000}"/>
    <cellStyle name="Normal 2 10 6 2" xfId="249" xr:uid="{00000000-0005-0000-0000-0000F9000000}"/>
    <cellStyle name="Normal 2 10 6 2 2" xfId="250" xr:uid="{00000000-0005-0000-0000-0000FA000000}"/>
    <cellStyle name="Normal 2 10 6 3" xfId="251" xr:uid="{00000000-0005-0000-0000-0000FB000000}"/>
    <cellStyle name="Normal 2 10 7" xfId="252" xr:uid="{00000000-0005-0000-0000-0000FC000000}"/>
    <cellStyle name="Normal 2 10 7 2" xfId="253" xr:uid="{00000000-0005-0000-0000-0000FD000000}"/>
    <cellStyle name="Normal 2 10 7 2 2" xfId="254" xr:uid="{00000000-0005-0000-0000-0000FE000000}"/>
    <cellStyle name="Normal 2 10 7 3" xfId="255" xr:uid="{00000000-0005-0000-0000-0000FF000000}"/>
    <cellStyle name="Normal 2 10 8" xfId="256" xr:uid="{00000000-0005-0000-0000-000000010000}"/>
    <cellStyle name="Normal 2 10 8 2" xfId="257" xr:uid="{00000000-0005-0000-0000-000001010000}"/>
    <cellStyle name="Normal 2 10 8 2 2" xfId="258" xr:uid="{00000000-0005-0000-0000-000002010000}"/>
    <cellStyle name="Normal 2 10 8 3" xfId="259" xr:uid="{00000000-0005-0000-0000-000003010000}"/>
    <cellStyle name="Normal 2 10 9" xfId="260" xr:uid="{00000000-0005-0000-0000-000004010000}"/>
    <cellStyle name="Normal 2 10 9 2" xfId="261" xr:uid="{00000000-0005-0000-0000-000005010000}"/>
    <cellStyle name="Normal 2 11" xfId="262" xr:uid="{00000000-0005-0000-0000-000006010000}"/>
    <cellStyle name="Normal 2 11 10" xfId="263" xr:uid="{00000000-0005-0000-0000-000007010000}"/>
    <cellStyle name="Normal 2 11 10 2" xfId="264" xr:uid="{00000000-0005-0000-0000-000008010000}"/>
    <cellStyle name="Normal 2 11 11" xfId="265" xr:uid="{00000000-0005-0000-0000-000009010000}"/>
    <cellStyle name="Normal 2 11 11 2" xfId="266" xr:uid="{00000000-0005-0000-0000-00000A010000}"/>
    <cellStyle name="Normal 2 11 12" xfId="267" xr:uid="{00000000-0005-0000-0000-00000B010000}"/>
    <cellStyle name="Normal 2 11 2" xfId="268" xr:uid="{00000000-0005-0000-0000-00000C010000}"/>
    <cellStyle name="Normal 2 11 2 2" xfId="269" xr:uid="{00000000-0005-0000-0000-00000D010000}"/>
    <cellStyle name="Normal 2 11 2 2 2" xfId="270" xr:uid="{00000000-0005-0000-0000-00000E010000}"/>
    <cellStyle name="Normal 2 11 2 3" xfId="271" xr:uid="{00000000-0005-0000-0000-00000F010000}"/>
    <cellStyle name="Normal 2 11 3" xfId="272" xr:uid="{00000000-0005-0000-0000-000010010000}"/>
    <cellStyle name="Normal 2 11 3 2" xfId="273" xr:uid="{00000000-0005-0000-0000-000011010000}"/>
    <cellStyle name="Normal 2 11 3 2 2" xfId="274" xr:uid="{00000000-0005-0000-0000-000012010000}"/>
    <cellStyle name="Normal 2 11 3 3" xfId="275" xr:uid="{00000000-0005-0000-0000-000013010000}"/>
    <cellStyle name="Normal 2 11 4" xfId="276" xr:uid="{00000000-0005-0000-0000-000014010000}"/>
    <cellStyle name="Normal 2 11 4 2" xfId="277" xr:uid="{00000000-0005-0000-0000-000015010000}"/>
    <cellStyle name="Normal 2 11 4 2 2" xfId="278" xr:uid="{00000000-0005-0000-0000-000016010000}"/>
    <cellStyle name="Normal 2 11 4 3" xfId="279" xr:uid="{00000000-0005-0000-0000-000017010000}"/>
    <cellStyle name="Normal 2 11 5" xfId="280" xr:uid="{00000000-0005-0000-0000-000018010000}"/>
    <cellStyle name="Normal 2 11 5 2" xfId="281" xr:uid="{00000000-0005-0000-0000-000019010000}"/>
    <cellStyle name="Normal 2 11 5 2 2" xfId="282" xr:uid="{00000000-0005-0000-0000-00001A010000}"/>
    <cellStyle name="Normal 2 11 5 3" xfId="283" xr:uid="{00000000-0005-0000-0000-00001B010000}"/>
    <cellStyle name="Normal 2 11 6" xfId="284" xr:uid="{00000000-0005-0000-0000-00001C010000}"/>
    <cellStyle name="Normal 2 11 6 2" xfId="285" xr:uid="{00000000-0005-0000-0000-00001D010000}"/>
    <cellStyle name="Normal 2 11 6 2 2" xfId="286" xr:uid="{00000000-0005-0000-0000-00001E010000}"/>
    <cellStyle name="Normal 2 11 6 3" xfId="287" xr:uid="{00000000-0005-0000-0000-00001F010000}"/>
    <cellStyle name="Normal 2 11 7" xfId="288" xr:uid="{00000000-0005-0000-0000-000020010000}"/>
    <cellStyle name="Normal 2 11 7 2" xfId="289" xr:uid="{00000000-0005-0000-0000-000021010000}"/>
    <cellStyle name="Normal 2 11 7 2 2" xfId="290" xr:uid="{00000000-0005-0000-0000-000022010000}"/>
    <cellStyle name="Normal 2 11 7 3" xfId="291" xr:uid="{00000000-0005-0000-0000-000023010000}"/>
    <cellStyle name="Normal 2 11 8" xfId="292" xr:uid="{00000000-0005-0000-0000-000024010000}"/>
    <cellStyle name="Normal 2 11 8 2" xfId="293" xr:uid="{00000000-0005-0000-0000-000025010000}"/>
    <cellStyle name="Normal 2 11 8 2 2" xfId="294" xr:uid="{00000000-0005-0000-0000-000026010000}"/>
    <cellStyle name="Normal 2 11 8 3" xfId="295" xr:uid="{00000000-0005-0000-0000-000027010000}"/>
    <cellStyle name="Normal 2 11 9" xfId="296" xr:uid="{00000000-0005-0000-0000-000028010000}"/>
    <cellStyle name="Normal 2 11 9 2" xfId="297" xr:uid="{00000000-0005-0000-0000-000029010000}"/>
    <cellStyle name="Normal 2 12" xfId="298" xr:uid="{00000000-0005-0000-0000-00002A010000}"/>
    <cellStyle name="Normal 2 12 2" xfId="299" xr:uid="{00000000-0005-0000-0000-00002B010000}"/>
    <cellStyle name="Normal 2 13" xfId="300" xr:uid="{00000000-0005-0000-0000-00002C010000}"/>
    <cellStyle name="Normal 2 13 2" xfId="301" xr:uid="{00000000-0005-0000-0000-00002D010000}"/>
    <cellStyle name="Normal 2 14" xfId="302" xr:uid="{00000000-0005-0000-0000-00002E010000}"/>
    <cellStyle name="Normal 2 14 2" xfId="303" xr:uid="{00000000-0005-0000-0000-00002F010000}"/>
    <cellStyle name="Normal 2 15" xfId="304" xr:uid="{00000000-0005-0000-0000-000030010000}"/>
    <cellStyle name="Normal 2 15 2" xfId="305" xr:uid="{00000000-0005-0000-0000-000031010000}"/>
    <cellStyle name="Normal 2 16" xfId="306" xr:uid="{00000000-0005-0000-0000-000032010000}"/>
    <cellStyle name="Normal 2 16 2" xfId="307" xr:uid="{00000000-0005-0000-0000-000033010000}"/>
    <cellStyle name="Normal 2 17" xfId="308" xr:uid="{00000000-0005-0000-0000-000034010000}"/>
    <cellStyle name="Normal 2 17 2" xfId="309" xr:uid="{00000000-0005-0000-0000-000035010000}"/>
    <cellStyle name="Normal 2 17 3" xfId="310" xr:uid="{00000000-0005-0000-0000-000036010000}"/>
    <cellStyle name="Normal 2 18" xfId="311" xr:uid="{00000000-0005-0000-0000-000037010000}"/>
    <cellStyle name="Normal 2 2" xfId="312" xr:uid="{00000000-0005-0000-0000-000038010000}"/>
    <cellStyle name="Normal 2 2 10" xfId="313" xr:uid="{00000000-0005-0000-0000-000039010000}"/>
    <cellStyle name="Normal 2 2 10 2" xfId="314" xr:uid="{00000000-0005-0000-0000-00003A010000}"/>
    <cellStyle name="Normal 2 2 10 2 2" xfId="315" xr:uid="{00000000-0005-0000-0000-00003B010000}"/>
    <cellStyle name="Normal 2 2 10 3" xfId="316" xr:uid="{00000000-0005-0000-0000-00003C010000}"/>
    <cellStyle name="Normal 2 2 11" xfId="317" xr:uid="{00000000-0005-0000-0000-00003D010000}"/>
    <cellStyle name="Normal 2 2 11 2" xfId="318" xr:uid="{00000000-0005-0000-0000-00003E010000}"/>
    <cellStyle name="Normal 2 2 11 2 2" xfId="319" xr:uid="{00000000-0005-0000-0000-00003F010000}"/>
    <cellStyle name="Normal 2 2 11 3" xfId="320" xr:uid="{00000000-0005-0000-0000-000040010000}"/>
    <cellStyle name="Normal 2 2 12" xfId="321" xr:uid="{00000000-0005-0000-0000-000041010000}"/>
    <cellStyle name="Normal 2 2 12 2" xfId="322" xr:uid="{00000000-0005-0000-0000-000042010000}"/>
    <cellStyle name="Normal 2 2 12 2 2" xfId="323" xr:uid="{00000000-0005-0000-0000-000043010000}"/>
    <cellStyle name="Normal 2 2 12 2 2 2" xfId="324" xr:uid="{00000000-0005-0000-0000-000044010000}"/>
    <cellStyle name="Normal 2 2 12 2 3" xfId="325" xr:uid="{00000000-0005-0000-0000-000045010000}"/>
    <cellStyle name="Normal 2 2 12 2 3 2" xfId="326" xr:uid="{00000000-0005-0000-0000-000046010000}"/>
    <cellStyle name="Normal 2 2 12 2 4" xfId="327" xr:uid="{00000000-0005-0000-0000-000047010000}"/>
    <cellStyle name="Normal 2 2 12 2 4 2" xfId="328" xr:uid="{00000000-0005-0000-0000-000048010000}"/>
    <cellStyle name="Normal 2 2 12 3" xfId="329" xr:uid="{00000000-0005-0000-0000-000049010000}"/>
    <cellStyle name="Normal 2 2 12 3 2" xfId="330" xr:uid="{00000000-0005-0000-0000-00004A010000}"/>
    <cellStyle name="Normal 2 2 12 4" xfId="331" xr:uid="{00000000-0005-0000-0000-00004B010000}"/>
    <cellStyle name="Normal 2 2 12 4 2" xfId="332" xr:uid="{00000000-0005-0000-0000-00004C010000}"/>
    <cellStyle name="Normal 2 2 12 5" xfId="333" xr:uid="{00000000-0005-0000-0000-00004D010000}"/>
    <cellStyle name="Normal 2 2 13" xfId="334" xr:uid="{00000000-0005-0000-0000-00004E010000}"/>
    <cellStyle name="Normal 2 2 13 2" xfId="335" xr:uid="{00000000-0005-0000-0000-00004F010000}"/>
    <cellStyle name="Normal 2 2 13 2 2" xfId="336" xr:uid="{00000000-0005-0000-0000-000050010000}"/>
    <cellStyle name="Normal 2 2 13 2 2 2" xfId="337" xr:uid="{00000000-0005-0000-0000-000051010000}"/>
    <cellStyle name="Normal 2 2 13 2 3" xfId="338" xr:uid="{00000000-0005-0000-0000-000052010000}"/>
    <cellStyle name="Normal 2 2 13 2 3 2" xfId="339" xr:uid="{00000000-0005-0000-0000-000053010000}"/>
    <cellStyle name="Normal 2 2 13 2 4" xfId="340" xr:uid="{00000000-0005-0000-0000-000054010000}"/>
    <cellStyle name="Normal 2 2 13 2 4 2" xfId="341" xr:uid="{00000000-0005-0000-0000-000055010000}"/>
    <cellStyle name="Normal 2 2 13 3" xfId="342" xr:uid="{00000000-0005-0000-0000-000056010000}"/>
    <cellStyle name="Normal 2 2 13 3 2" xfId="343" xr:uid="{00000000-0005-0000-0000-000057010000}"/>
    <cellStyle name="Normal 2 2 13 4" xfId="344" xr:uid="{00000000-0005-0000-0000-000058010000}"/>
    <cellStyle name="Normal 2 2 13 4 2" xfId="345" xr:uid="{00000000-0005-0000-0000-000059010000}"/>
    <cellStyle name="Normal 2 2 13 5" xfId="346" xr:uid="{00000000-0005-0000-0000-00005A010000}"/>
    <cellStyle name="Normal 2 2 14" xfId="347" xr:uid="{00000000-0005-0000-0000-00005B010000}"/>
    <cellStyle name="Normal 2 2 14 2" xfId="348" xr:uid="{00000000-0005-0000-0000-00005C010000}"/>
    <cellStyle name="Normal 2 2 14 2 2" xfId="349" xr:uid="{00000000-0005-0000-0000-00005D010000}"/>
    <cellStyle name="Normal 2 2 14 3" xfId="350" xr:uid="{00000000-0005-0000-0000-00005E010000}"/>
    <cellStyle name="Normal 2 2 15" xfId="351" xr:uid="{00000000-0005-0000-0000-00005F010000}"/>
    <cellStyle name="Normal 2 2 15 2" xfId="352" xr:uid="{00000000-0005-0000-0000-000060010000}"/>
    <cellStyle name="Normal 2 2 15 2 2" xfId="353" xr:uid="{00000000-0005-0000-0000-000061010000}"/>
    <cellStyle name="Normal 2 2 15 3" xfId="354" xr:uid="{00000000-0005-0000-0000-000062010000}"/>
    <cellStyle name="Normal 2 2 16" xfId="355" xr:uid="{00000000-0005-0000-0000-000063010000}"/>
    <cellStyle name="Normal 2 2 16 2" xfId="356" xr:uid="{00000000-0005-0000-0000-000064010000}"/>
    <cellStyle name="Normal 2 2 16 2 2" xfId="357" xr:uid="{00000000-0005-0000-0000-000065010000}"/>
    <cellStyle name="Normal 2 2 16 3" xfId="358" xr:uid="{00000000-0005-0000-0000-000066010000}"/>
    <cellStyle name="Normal 2 2 16 3 2" xfId="359" xr:uid="{00000000-0005-0000-0000-000067010000}"/>
    <cellStyle name="Normal 2 2 16 4" xfId="360" xr:uid="{00000000-0005-0000-0000-000068010000}"/>
    <cellStyle name="Normal 2 2 17" xfId="361" xr:uid="{00000000-0005-0000-0000-000069010000}"/>
    <cellStyle name="Normal 2 2 17 2" xfId="362" xr:uid="{00000000-0005-0000-0000-00006A010000}"/>
    <cellStyle name="Normal 2 2 18" xfId="363" xr:uid="{00000000-0005-0000-0000-00006B010000}"/>
    <cellStyle name="Normal 2 2 18 2" xfId="364" xr:uid="{00000000-0005-0000-0000-00006C010000}"/>
    <cellStyle name="Normal 2 2 19" xfId="365" xr:uid="{00000000-0005-0000-0000-00006D010000}"/>
    <cellStyle name="Normal 2 2 19 2" xfId="366" xr:uid="{00000000-0005-0000-0000-00006E010000}"/>
    <cellStyle name="Normal 2 2 2" xfId="367" xr:uid="{00000000-0005-0000-0000-00006F010000}"/>
    <cellStyle name="Normal 2 2 2 2" xfId="368" xr:uid="{00000000-0005-0000-0000-000070010000}"/>
    <cellStyle name="Normal 2 2 2 2 2" xfId="369" xr:uid="{00000000-0005-0000-0000-000071010000}"/>
    <cellStyle name="Normal 2 2 2 2 2 2" xfId="370" xr:uid="{00000000-0005-0000-0000-000072010000}"/>
    <cellStyle name="Normal 2 2 2 2 3" xfId="371" xr:uid="{00000000-0005-0000-0000-000073010000}"/>
    <cellStyle name="Normal 2 2 2 2 3 2" xfId="372" xr:uid="{00000000-0005-0000-0000-000074010000}"/>
    <cellStyle name="Normal 2 2 2 2 3 3" xfId="373" xr:uid="{00000000-0005-0000-0000-000075010000}"/>
    <cellStyle name="Normal 2 2 2 2 3 4" xfId="374" xr:uid="{00000000-0005-0000-0000-000076010000}"/>
    <cellStyle name="Normal 2 2 2 2 4" xfId="375" xr:uid="{00000000-0005-0000-0000-000077010000}"/>
    <cellStyle name="Normal 2 2 2 3" xfId="376" xr:uid="{00000000-0005-0000-0000-000078010000}"/>
    <cellStyle name="Normal 2 2 2 3 2" xfId="377" xr:uid="{00000000-0005-0000-0000-000079010000}"/>
    <cellStyle name="Normal 2 2 2 3 2 2" xfId="378" xr:uid="{00000000-0005-0000-0000-00007A010000}"/>
    <cellStyle name="Normal 2 2 2 3 3" xfId="379" xr:uid="{00000000-0005-0000-0000-00007B010000}"/>
    <cellStyle name="Normal 2 2 2 3 4" xfId="380" xr:uid="{00000000-0005-0000-0000-00007C010000}"/>
    <cellStyle name="Normal 2 2 2 3 5" xfId="381" xr:uid="{00000000-0005-0000-0000-00007D010000}"/>
    <cellStyle name="Normal 2 2 2 4" xfId="382" xr:uid="{00000000-0005-0000-0000-00007E010000}"/>
    <cellStyle name="Normal 2 2 2 4 2" xfId="383" xr:uid="{00000000-0005-0000-0000-00007F010000}"/>
    <cellStyle name="Normal 2 2 2 4 2 2" xfId="384" xr:uid="{00000000-0005-0000-0000-000080010000}"/>
    <cellStyle name="Normal 2 2 2 4 3" xfId="385" xr:uid="{00000000-0005-0000-0000-000081010000}"/>
    <cellStyle name="Normal 2 2 2 5" xfId="386" xr:uid="{00000000-0005-0000-0000-000082010000}"/>
    <cellStyle name="Normal 2 2 2 5 2" xfId="387" xr:uid="{00000000-0005-0000-0000-000083010000}"/>
    <cellStyle name="Normal 2 2 2 5 2 2" xfId="388" xr:uid="{00000000-0005-0000-0000-000084010000}"/>
    <cellStyle name="Normal 2 2 2 5 3" xfId="389" xr:uid="{00000000-0005-0000-0000-000085010000}"/>
    <cellStyle name="Normal 2 2 2 5 4" xfId="390" xr:uid="{00000000-0005-0000-0000-000086010000}"/>
    <cellStyle name="Normal 2 2 2 5 5" xfId="391" xr:uid="{00000000-0005-0000-0000-000087010000}"/>
    <cellStyle name="Normal 2 2 2 6" xfId="392" xr:uid="{00000000-0005-0000-0000-000088010000}"/>
    <cellStyle name="Normal 2 2 2 6 2" xfId="393" xr:uid="{00000000-0005-0000-0000-000089010000}"/>
    <cellStyle name="Normal 2 2 2 6 2 2" xfId="394" xr:uid="{00000000-0005-0000-0000-00008A010000}"/>
    <cellStyle name="Normal 2 2 2 6 3" xfId="395" xr:uid="{00000000-0005-0000-0000-00008B010000}"/>
    <cellStyle name="Normal 2 2 2 7" xfId="396" xr:uid="{00000000-0005-0000-0000-00008C010000}"/>
    <cellStyle name="Normal 2 2 2 7 2" xfId="397" xr:uid="{00000000-0005-0000-0000-00008D010000}"/>
    <cellStyle name="Normal 2 2 2 7 3" xfId="398" xr:uid="{00000000-0005-0000-0000-00008E010000}"/>
    <cellStyle name="Normal 2 2 2 7 4" xfId="399" xr:uid="{00000000-0005-0000-0000-00008F010000}"/>
    <cellStyle name="Normal 2 2 2 8" xfId="400" xr:uid="{00000000-0005-0000-0000-000090010000}"/>
    <cellStyle name="Normal 2 2 2 8 2" xfId="401" xr:uid="{00000000-0005-0000-0000-000091010000}"/>
    <cellStyle name="Normal 2 2 2 9" xfId="402" xr:uid="{00000000-0005-0000-0000-000092010000}"/>
    <cellStyle name="Normal 2 2 20" xfId="403" xr:uid="{00000000-0005-0000-0000-000093010000}"/>
    <cellStyle name="Normal 2 2 20 2" xfId="404" xr:uid="{00000000-0005-0000-0000-000094010000}"/>
    <cellStyle name="Normal 2 2 21" xfId="405" xr:uid="{00000000-0005-0000-0000-000095010000}"/>
    <cellStyle name="Normal 2 2 21 2" xfId="406" xr:uid="{00000000-0005-0000-0000-000096010000}"/>
    <cellStyle name="Normal 2 2 22" xfId="407" xr:uid="{00000000-0005-0000-0000-000097010000}"/>
    <cellStyle name="Normal 2 2 23" xfId="408" xr:uid="{00000000-0005-0000-0000-000098010000}"/>
    <cellStyle name="Normal 2 2 3" xfId="409" xr:uid="{00000000-0005-0000-0000-000099010000}"/>
    <cellStyle name="Normal 2 2 3 2" xfId="410" xr:uid="{00000000-0005-0000-0000-00009A010000}"/>
    <cellStyle name="Normal 2 2 3 2 2" xfId="411" xr:uid="{00000000-0005-0000-0000-00009B010000}"/>
    <cellStyle name="Normal 2 2 3 3" xfId="412" xr:uid="{00000000-0005-0000-0000-00009C010000}"/>
    <cellStyle name="Normal 2 2 4" xfId="413" xr:uid="{00000000-0005-0000-0000-00009D010000}"/>
    <cellStyle name="Normal 2 2 4 2" xfId="414" xr:uid="{00000000-0005-0000-0000-00009E010000}"/>
    <cellStyle name="Normal 2 2 4 2 2" xfId="415" xr:uid="{00000000-0005-0000-0000-00009F010000}"/>
    <cellStyle name="Normal 2 2 4 3" xfId="416" xr:uid="{00000000-0005-0000-0000-0000A0010000}"/>
    <cellStyle name="Normal 2 2 5" xfId="417" xr:uid="{00000000-0005-0000-0000-0000A1010000}"/>
    <cellStyle name="Normal 2 2 5 2" xfId="418" xr:uid="{00000000-0005-0000-0000-0000A2010000}"/>
    <cellStyle name="Normal 2 2 5 2 2" xfId="419" xr:uid="{00000000-0005-0000-0000-0000A3010000}"/>
    <cellStyle name="Normal 2 2 5 3" xfId="420" xr:uid="{00000000-0005-0000-0000-0000A4010000}"/>
    <cellStyle name="Normal 2 2 6" xfId="421" xr:uid="{00000000-0005-0000-0000-0000A5010000}"/>
    <cellStyle name="Normal 2 2 6 2" xfId="422" xr:uid="{00000000-0005-0000-0000-0000A6010000}"/>
    <cellStyle name="Normal 2 2 6 2 2" xfId="423" xr:uid="{00000000-0005-0000-0000-0000A7010000}"/>
    <cellStyle name="Normal 2 2 6 3" xfId="424" xr:uid="{00000000-0005-0000-0000-0000A8010000}"/>
    <cellStyle name="Normal 2 2 7" xfId="425" xr:uid="{00000000-0005-0000-0000-0000A9010000}"/>
    <cellStyle name="Normal 2 2 7 2" xfId="426" xr:uid="{00000000-0005-0000-0000-0000AA010000}"/>
    <cellStyle name="Normal 2 2 7 2 2" xfId="427" xr:uid="{00000000-0005-0000-0000-0000AB010000}"/>
    <cellStyle name="Normal 2 2 7 3" xfId="428" xr:uid="{00000000-0005-0000-0000-0000AC010000}"/>
    <cellStyle name="Normal 2 2 8" xfId="429" xr:uid="{00000000-0005-0000-0000-0000AD010000}"/>
    <cellStyle name="Normal 2 2 8 2" xfId="430" xr:uid="{00000000-0005-0000-0000-0000AE010000}"/>
    <cellStyle name="Normal 2 2 8 2 2" xfId="431" xr:uid="{00000000-0005-0000-0000-0000AF010000}"/>
    <cellStyle name="Normal 2 2 8 3" xfId="432" xr:uid="{00000000-0005-0000-0000-0000B0010000}"/>
    <cellStyle name="Normal 2 2 9" xfId="433" xr:uid="{00000000-0005-0000-0000-0000B1010000}"/>
    <cellStyle name="Normal 2 2 9 2" xfId="434" xr:uid="{00000000-0005-0000-0000-0000B2010000}"/>
    <cellStyle name="Normal 2 2 9 2 2" xfId="435" xr:uid="{00000000-0005-0000-0000-0000B3010000}"/>
    <cellStyle name="Normal 2 2 9 3" xfId="436" xr:uid="{00000000-0005-0000-0000-0000B4010000}"/>
    <cellStyle name="Normal 2 3" xfId="437" xr:uid="{00000000-0005-0000-0000-0000B5010000}"/>
    <cellStyle name="Normal 2 3 10" xfId="438" xr:uid="{00000000-0005-0000-0000-0000B6010000}"/>
    <cellStyle name="Normal 2 3 10 2" xfId="439" xr:uid="{00000000-0005-0000-0000-0000B7010000}"/>
    <cellStyle name="Normal 2 3 11" xfId="440" xr:uid="{00000000-0005-0000-0000-0000B8010000}"/>
    <cellStyle name="Normal 2 3 11 2" xfId="441" xr:uid="{00000000-0005-0000-0000-0000B9010000}"/>
    <cellStyle name="Normal 2 3 12" xfId="442" xr:uid="{00000000-0005-0000-0000-0000BA010000}"/>
    <cellStyle name="Normal 2 3 12 2" xfId="443" xr:uid="{00000000-0005-0000-0000-0000BB010000}"/>
    <cellStyle name="Normal 2 3 13" xfId="444" xr:uid="{00000000-0005-0000-0000-0000BC010000}"/>
    <cellStyle name="Normal 2 3 13 2" xfId="445" xr:uid="{00000000-0005-0000-0000-0000BD010000}"/>
    <cellStyle name="Normal 2 3 14" xfId="446" xr:uid="{00000000-0005-0000-0000-0000BE010000}"/>
    <cellStyle name="Normal 2 3 14 2" xfId="447" xr:uid="{00000000-0005-0000-0000-0000BF010000}"/>
    <cellStyle name="Normal 2 3 15" xfId="448" xr:uid="{00000000-0005-0000-0000-0000C0010000}"/>
    <cellStyle name="Normal 2 3 15 2" xfId="449" xr:uid="{00000000-0005-0000-0000-0000C1010000}"/>
    <cellStyle name="Normal 2 3 16" xfId="450" xr:uid="{00000000-0005-0000-0000-0000C2010000}"/>
    <cellStyle name="Normal 2 3 16 2" xfId="451" xr:uid="{00000000-0005-0000-0000-0000C3010000}"/>
    <cellStyle name="Normal 2 3 2" xfId="452" xr:uid="{00000000-0005-0000-0000-0000C4010000}"/>
    <cellStyle name="Normal 2 3 2 2" xfId="453" xr:uid="{00000000-0005-0000-0000-0000C5010000}"/>
    <cellStyle name="Normal 2 3 2 2 2" xfId="454" xr:uid="{00000000-0005-0000-0000-0000C6010000}"/>
    <cellStyle name="Normal 2 3 2 2 2 2" xfId="455" xr:uid="{00000000-0005-0000-0000-0000C7010000}"/>
    <cellStyle name="Normal 2 3 2 2 3" xfId="456" xr:uid="{00000000-0005-0000-0000-0000C8010000}"/>
    <cellStyle name="Normal 2 3 2 2 3 2" xfId="457" xr:uid="{00000000-0005-0000-0000-0000C9010000}"/>
    <cellStyle name="Normal 2 3 2 2 4" xfId="458" xr:uid="{00000000-0005-0000-0000-0000CA010000}"/>
    <cellStyle name="Normal 2 3 2 3" xfId="459" xr:uid="{00000000-0005-0000-0000-0000CB010000}"/>
    <cellStyle name="Normal 2 3 2 3 2" xfId="460" xr:uid="{00000000-0005-0000-0000-0000CC010000}"/>
    <cellStyle name="Normal 2 3 2 4" xfId="461" xr:uid="{00000000-0005-0000-0000-0000CD010000}"/>
    <cellStyle name="Normal 2 3 2 4 2" xfId="462" xr:uid="{00000000-0005-0000-0000-0000CE010000}"/>
    <cellStyle name="Normal 2 3 2 5" xfId="463" xr:uid="{00000000-0005-0000-0000-0000CF010000}"/>
    <cellStyle name="Normal 2 3 2 5 2" xfId="464" xr:uid="{00000000-0005-0000-0000-0000D0010000}"/>
    <cellStyle name="Normal 2 3 2 6" xfId="465" xr:uid="{00000000-0005-0000-0000-0000D1010000}"/>
    <cellStyle name="Normal 2 3 3" xfId="466" xr:uid="{00000000-0005-0000-0000-0000D2010000}"/>
    <cellStyle name="Normal 2 3 3 2" xfId="467" xr:uid="{00000000-0005-0000-0000-0000D3010000}"/>
    <cellStyle name="Normal 2 3 3 2 2" xfId="468" xr:uid="{00000000-0005-0000-0000-0000D4010000}"/>
    <cellStyle name="Normal 2 3 3 3" xfId="469" xr:uid="{00000000-0005-0000-0000-0000D5010000}"/>
    <cellStyle name="Normal 2 3 3 3 2" xfId="470" xr:uid="{00000000-0005-0000-0000-0000D6010000}"/>
    <cellStyle name="Normal 2 3 3 4" xfId="471" xr:uid="{00000000-0005-0000-0000-0000D7010000}"/>
    <cellStyle name="Normal 2 3 4" xfId="472" xr:uid="{00000000-0005-0000-0000-0000D8010000}"/>
    <cellStyle name="Normal 2 3 4 2" xfId="473" xr:uid="{00000000-0005-0000-0000-0000D9010000}"/>
    <cellStyle name="Normal 2 3 5" xfId="474" xr:uid="{00000000-0005-0000-0000-0000DA010000}"/>
    <cellStyle name="Normal 2 3 5 2" xfId="475" xr:uid="{00000000-0005-0000-0000-0000DB010000}"/>
    <cellStyle name="Normal 2 3 6" xfId="476" xr:uid="{00000000-0005-0000-0000-0000DC010000}"/>
    <cellStyle name="Normal 2 3 6 2" xfId="477" xr:uid="{00000000-0005-0000-0000-0000DD010000}"/>
    <cellStyle name="Normal 2 3 7" xfId="478" xr:uid="{00000000-0005-0000-0000-0000DE010000}"/>
    <cellStyle name="Normal 2 3 7 2" xfId="479" xr:uid="{00000000-0005-0000-0000-0000DF010000}"/>
    <cellStyle name="Normal 2 3 8" xfId="480" xr:uid="{00000000-0005-0000-0000-0000E0010000}"/>
    <cellStyle name="Normal 2 3 8 2" xfId="481" xr:uid="{00000000-0005-0000-0000-0000E1010000}"/>
    <cellStyle name="Normal 2 3 9" xfId="482" xr:uid="{00000000-0005-0000-0000-0000E2010000}"/>
    <cellStyle name="Normal 2 3 9 2" xfId="483" xr:uid="{00000000-0005-0000-0000-0000E3010000}"/>
    <cellStyle name="Normal 2 4" xfId="484" xr:uid="{00000000-0005-0000-0000-0000E4010000}"/>
    <cellStyle name="Normal 2 4 10" xfId="485" xr:uid="{00000000-0005-0000-0000-0000E5010000}"/>
    <cellStyle name="Normal 2 4 10 2" xfId="486" xr:uid="{00000000-0005-0000-0000-0000E6010000}"/>
    <cellStyle name="Normal 2 4 11" xfId="487" xr:uid="{00000000-0005-0000-0000-0000E7010000}"/>
    <cellStyle name="Normal 2 4 11 2" xfId="488" xr:uid="{00000000-0005-0000-0000-0000E8010000}"/>
    <cellStyle name="Normal 2 4 12" xfId="489" xr:uid="{00000000-0005-0000-0000-0000E9010000}"/>
    <cellStyle name="Normal 2 4 12 2" xfId="490" xr:uid="{00000000-0005-0000-0000-0000EA010000}"/>
    <cellStyle name="Normal 2 4 12 3" xfId="491" xr:uid="{00000000-0005-0000-0000-0000EB010000}"/>
    <cellStyle name="Normal 2 4 12 4" xfId="492" xr:uid="{00000000-0005-0000-0000-0000EC010000}"/>
    <cellStyle name="Normal 2 4 13" xfId="493" xr:uid="{00000000-0005-0000-0000-0000ED010000}"/>
    <cellStyle name="Normal 2 4 13 2" xfId="494" xr:uid="{00000000-0005-0000-0000-0000EE010000}"/>
    <cellStyle name="Normal 2 4 13 3" xfId="495" xr:uid="{00000000-0005-0000-0000-0000EF010000}"/>
    <cellStyle name="Normal 2 4 13 4" xfId="496" xr:uid="{00000000-0005-0000-0000-0000F0010000}"/>
    <cellStyle name="Normal 2 4 14" xfId="497" xr:uid="{00000000-0005-0000-0000-0000F1010000}"/>
    <cellStyle name="Normal 2 4 2" xfId="498" xr:uid="{00000000-0005-0000-0000-0000F2010000}"/>
    <cellStyle name="Normal 2 4 2 2" xfId="499" xr:uid="{00000000-0005-0000-0000-0000F3010000}"/>
    <cellStyle name="Normal 2 4 2 2 2" xfId="500" xr:uid="{00000000-0005-0000-0000-0000F4010000}"/>
    <cellStyle name="Normal 2 4 2 2 2 2" xfId="501" xr:uid="{00000000-0005-0000-0000-0000F5010000}"/>
    <cellStyle name="Normal 2 4 2 2 3" xfId="502" xr:uid="{00000000-0005-0000-0000-0000F6010000}"/>
    <cellStyle name="Normal 2 4 2 2 3 2" xfId="503" xr:uid="{00000000-0005-0000-0000-0000F7010000}"/>
    <cellStyle name="Normal 2 4 2 2 4" xfId="504" xr:uid="{00000000-0005-0000-0000-0000F8010000}"/>
    <cellStyle name="Normal 2 4 2 3" xfId="505" xr:uid="{00000000-0005-0000-0000-0000F9010000}"/>
    <cellStyle name="Normal 2 4 2 3 2" xfId="506" xr:uid="{00000000-0005-0000-0000-0000FA010000}"/>
    <cellStyle name="Normal 2 4 2 4" xfId="507" xr:uid="{00000000-0005-0000-0000-0000FB010000}"/>
    <cellStyle name="Normal 2 4 2 4 2" xfId="508" xr:uid="{00000000-0005-0000-0000-0000FC010000}"/>
    <cellStyle name="Normal 2 4 2 5" xfId="509" xr:uid="{00000000-0005-0000-0000-0000FD010000}"/>
    <cellStyle name="Normal 2 4 2 5 2" xfId="510" xr:uid="{00000000-0005-0000-0000-0000FE010000}"/>
    <cellStyle name="Normal 2 4 2 6" xfId="511" xr:uid="{00000000-0005-0000-0000-0000FF010000}"/>
    <cellStyle name="Normal 2 4 3" xfId="512" xr:uid="{00000000-0005-0000-0000-000000020000}"/>
    <cellStyle name="Normal 2 4 3 2" xfId="513" xr:uid="{00000000-0005-0000-0000-000001020000}"/>
    <cellStyle name="Normal 2 4 3 2 2" xfId="514" xr:uid="{00000000-0005-0000-0000-000002020000}"/>
    <cellStyle name="Normal 2 4 3 3" xfId="515" xr:uid="{00000000-0005-0000-0000-000003020000}"/>
    <cellStyle name="Normal 2 4 3 3 2" xfId="516" xr:uid="{00000000-0005-0000-0000-000004020000}"/>
    <cellStyle name="Normal 2 4 3 4" xfId="517" xr:uid="{00000000-0005-0000-0000-000005020000}"/>
    <cellStyle name="Normal 2 4 4" xfId="518" xr:uid="{00000000-0005-0000-0000-000006020000}"/>
    <cellStyle name="Normal 2 4 4 2" xfId="519" xr:uid="{00000000-0005-0000-0000-000007020000}"/>
    <cellStyle name="Normal 2 4 5" xfId="520" xr:uid="{00000000-0005-0000-0000-000008020000}"/>
    <cellStyle name="Normal 2 4 5 2" xfId="521" xr:uid="{00000000-0005-0000-0000-000009020000}"/>
    <cellStyle name="Normal 2 4 6" xfId="522" xr:uid="{00000000-0005-0000-0000-00000A020000}"/>
    <cellStyle name="Normal 2 4 6 2" xfId="523" xr:uid="{00000000-0005-0000-0000-00000B020000}"/>
    <cellStyle name="Normal 2 4 7" xfId="524" xr:uid="{00000000-0005-0000-0000-00000C020000}"/>
    <cellStyle name="Normal 2 4 7 2" xfId="525" xr:uid="{00000000-0005-0000-0000-00000D020000}"/>
    <cellStyle name="Normal 2 4 8" xfId="526" xr:uid="{00000000-0005-0000-0000-00000E020000}"/>
    <cellStyle name="Normal 2 4 8 2" xfId="527" xr:uid="{00000000-0005-0000-0000-00000F020000}"/>
    <cellStyle name="Normal 2 4 9" xfId="528" xr:uid="{00000000-0005-0000-0000-000010020000}"/>
    <cellStyle name="Normal 2 4 9 2" xfId="529" xr:uid="{00000000-0005-0000-0000-000011020000}"/>
    <cellStyle name="Normal 2 5" xfId="530" xr:uid="{00000000-0005-0000-0000-000012020000}"/>
    <cellStyle name="Normal 2 5 10" xfId="531" xr:uid="{00000000-0005-0000-0000-000013020000}"/>
    <cellStyle name="Normal 2 5 10 2" xfId="532" xr:uid="{00000000-0005-0000-0000-000014020000}"/>
    <cellStyle name="Normal 2 5 11" xfId="533" xr:uid="{00000000-0005-0000-0000-000015020000}"/>
    <cellStyle name="Normal 2 5 11 2" xfId="534" xr:uid="{00000000-0005-0000-0000-000016020000}"/>
    <cellStyle name="Normal 2 5 12" xfId="535" xr:uid="{00000000-0005-0000-0000-000017020000}"/>
    <cellStyle name="Normal 2 5 12 2" xfId="536" xr:uid="{00000000-0005-0000-0000-000018020000}"/>
    <cellStyle name="Normal 2 5 12 2 2" xfId="537" xr:uid="{00000000-0005-0000-0000-000019020000}"/>
    <cellStyle name="Normal 2 5 12 3" xfId="538" xr:uid="{00000000-0005-0000-0000-00001A020000}"/>
    <cellStyle name="Normal 2 5 12 3 2" xfId="539" xr:uid="{00000000-0005-0000-0000-00001B020000}"/>
    <cellStyle name="Normal 2 5 12 4" xfId="540" xr:uid="{00000000-0005-0000-0000-00001C020000}"/>
    <cellStyle name="Normal 2 5 13" xfId="541" xr:uid="{00000000-0005-0000-0000-00001D020000}"/>
    <cellStyle name="Normal 2 5 2" xfId="542" xr:uid="{00000000-0005-0000-0000-00001E020000}"/>
    <cellStyle name="Normal 2 5 2 2" xfId="543" xr:uid="{00000000-0005-0000-0000-00001F020000}"/>
    <cellStyle name="Normal 2 5 2 2 2" xfId="544" xr:uid="{00000000-0005-0000-0000-000020020000}"/>
    <cellStyle name="Normal 2 5 2 3" xfId="545" xr:uid="{00000000-0005-0000-0000-000021020000}"/>
    <cellStyle name="Normal 2 5 3" xfId="546" xr:uid="{00000000-0005-0000-0000-000022020000}"/>
    <cellStyle name="Normal 2 5 3 2" xfId="547" xr:uid="{00000000-0005-0000-0000-000023020000}"/>
    <cellStyle name="Normal 2 5 3 2 2" xfId="548" xr:uid="{00000000-0005-0000-0000-000024020000}"/>
    <cellStyle name="Normal 2 5 3 3" xfId="549" xr:uid="{00000000-0005-0000-0000-000025020000}"/>
    <cellStyle name="Normal 2 5 4" xfId="550" xr:uid="{00000000-0005-0000-0000-000026020000}"/>
    <cellStyle name="Normal 2 5 4 2" xfId="551" xr:uid="{00000000-0005-0000-0000-000027020000}"/>
    <cellStyle name="Normal 2 5 5" xfId="552" xr:uid="{00000000-0005-0000-0000-000028020000}"/>
    <cellStyle name="Normal 2 5 5 2" xfId="553" xr:uid="{00000000-0005-0000-0000-000029020000}"/>
    <cellStyle name="Normal 2 5 6" xfId="554" xr:uid="{00000000-0005-0000-0000-00002A020000}"/>
    <cellStyle name="Normal 2 5 6 2" xfId="555" xr:uid="{00000000-0005-0000-0000-00002B020000}"/>
    <cellStyle name="Normal 2 5 7" xfId="556" xr:uid="{00000000-0005-0000-0000-00002C020000}"/>
    <cellStyle name="Normal 2 5 7 2" xfId="557" xr:uid="{00000000-0005-0000-0000-00002D020000}"/>
    <cellStyle name="Normal 2 5 8" xfId="558" xr:uid="{00000000-0005-0000-0000-00002E020000}"/>
    <cellStyle name="Normal 2 5 8 2" xfId="559" xr:uid="{00000000-0005-0000-0000-00002F020000}"/>
    <cellStyle name="Normal 2 5 9" xfId="560" xr:uid="{00000000-0005-0000-0000-000030020000}"/>
    <cellStyle name="Normal 2 5 9 2" xfId="561" xr:uid="{00000000-0005-0000-0000-000031020000}"/>
    <cellStyle name="Normal 2 6" xfId="562" xr:uid="{00000000-0005-0000-0000-000032020000}"/>
    <cellStyle name="Normal 2 6 10" xfId="563" xr:uid="{00000000-0005-0000-0000-000033020000}"/>
    <cellStyle name="Normal 2 6 10 2" xfId="564" xr:uid="{00000000-0005-0000-0000-000034020000}"/>
    <cellStyle name="Normal 2 6 11" xfId="565" xr:uid="{00000000-0005-0000-0000-000035020000}"/>
    <cellStyle name="Normal 2 6 11 2" xfId="566" xr:uid="{00000000-0005-0000-0000-000036020000}"/>
    <cellStyle name="Normal 2 6 12" xfId="567" xr:uid="{00000000-0005-0000-0000-000037020000}"/>
    <cellStyle name="Normal 2 6 12 2" xfId="568" xr:uid="{00000000-0005-0000-0000-000038020000}"/>
    <cellStyle name="Normal 2 6 13" xfId="569" xr:uid="{00000000-0005-0000-0000-000039020000}"/>
    <cellStyle name="Normal 2 6 2" xfId="570" xr:uid="{00000000-0005-0000-0000-00003A020000}"/>
    <cellStyle name="Normal 2 6 2 2" xfId="571" xr:uid="{00000000-0005-0000-0000-00003B020000}"/>
    <cellStyle name="Normal 2 6 2 2 2" xfId="572" xr:uid="{00000000-0005-0000-0000-00003C020000}"/>
    <cellStyle name="Normal 2 6 2 3" xfId="573" xr:uid="{00000000-0005-0000-0000-00003D020000}"/>
    <cellStyle name="Normal 2 6 3" xfId="574" xr:uid="{00000000-0005-0000-0000-00003E020000}"/>
    <cellStyle name="Normal 2 6 3 2" xfId="575" xr:uid="{00000000-0005-0000-0000-00003F020000}"/>
    <cellStyle name="Normal 2 6 3 2 2" xfId="576" xr:uid="{00000000-0005-0000-0000-000040020000}"/>
    <cellStyle name="Normal 2 6 3 3" xfId="577" xr:uid="{00000000-0005-0000-0000-000041020000}"/>
    <cellStyle name="Normal 2 6 4" xfId="578" xr:uid="{00000000-0005-0000-0000-000042020000}"/>
    <cellStyle name="Normal 2 6 4 2" xfId="579" xr:uid="{00000000-0005-0000-0000-000043020000}"/>
    <cellStyle name="Normal 2 6 5" xfId="580" xr:uid="{00000000-0005-0000-0000-000044020000}"/>
    <cellStyle name="Normal 2 6 5 2" xfId="581" xr:uid="{00000000-0005-0000-0000-000045020000}"/>
    <cellStyle name="Normal 2 6 6" xfId="582" xr:uid="{00000000-0005-0000-0000-000046020000}"/>
    <cellStyle name="Normal 2 6 6 2" xfId="583" xr:uid="{00000000-0005-0000-0000-000047020000}"/>
    <cellStyle name="Normal 2 6 7" xfId="584" xr:uid="{00000000-0005-0000-0000-000048020000}"/>
    <cellStyle name="Normal 2 6 7 2" xfId="585" xr:uid="{00000000-0005-0000-0000-000049020000}"/>
    <cellStyle name="Normal 2 6 8" xfId="586" xr:uid="{00000000-0005-0000-0000-00004A020000}"/>
    <cellStyle name="Normal 2 6 8 2" xfId="587" xr:uid="{00000000-0005-0000-0000-00004B020000}"/>
    <cellStyle name="Normal 2 6 9" xfId="588" xr:uid="{00000000-0005-0000-0000-00004C020000}"/>
    <cellStyle name="Normal 2 6 9 2" xfId="589" xr:uid="{00000000-0005-0000-0000-00004D020000}"/>
    <cellStyle name="Normal 2 7" xfId="590" xr:uid="{00000000-0005-0000-0000-00004E020000}"/>
    <cellStyle name="Normal 2 7 10" xfId="591" xr:uid="{00000000-0005-0000-0000-00004F020000}"/>
    <cellStyle name="Normal 2 7 10 2" xfId="592" xr:uid="{00000000-0005-0000-0000-000050020000}"/>
    <cellStyle name="Normal 2 7 11" xfId="593" xr:uid="{00000000-0005-0000-0000-000051020000}"/>
    <cellStyle name="Normal 2 7 12" xfId="594" xr:uid="{00000000-0005-0000-0000-000052020000}"/>
    <cellStyle name="Normal 2 7 2" xfId="595" xr:uid="{00000000-0005-0000-0000-000053020000}"/>
    <cellStyle name="Normal 2 7 2 2" xfId="596" xr:uid="{00000000-0005-0000-0000-000054020000}"/>
    <cellStyle name="Normal 2 7 2 2 2" xfId="597" xr:uid="{00000000-0005-0000-0000-000055020000}"/>
    <cellStyle name="Normal 2 7 2 3" xfId="598" xr:uid="{00000000-0005-0000-0000-000056020000}"/>
    <cellStyle name="Normal 2 7 2 3 2" xfId="599" xr:uid="{00000000-0005-0000-0000-000057020000}"/>
    <cellStyle name="Normal 2 7 2 4" xfId="600" xr:uid="{00000000-0005-0000-0000-000058020000}"/>
    <cellStyle name="Normal 2 7 3" xfId="601" xr:uid="{00000000-0005-0000-0000-000059020000}"/>
    <cellStyle name="Normal 2 7 3 2" xfId="602" xr:uid="{00000000-0005-0000-0000-00005A020000}"/>
    <cellStyle name="Normal 2 7 3 2 2" xfId="603" xr:uid="{00000000-0005-0000-0000-00005B020000}"/>
    <cellStyle name="Normal 2 7 3 3" xfId="604" xr:uid="{00000000-0005-0000-0000-00005C020000}"/>
    <cellStyle name="Normal 2 7 4" xfId="605" xr:uid="{00000000-0005-0000-0000-00005D020000}"/>
    <cellStyle name="Normal 2 7 4 2" xfId="606" xr:uid="{00000000-0005-0000-0000-00005E020000}"/>
    <cellStyle name="Normal 2 7 4 2 2" xfId="607" xr:uid="{00000000-0005-0000-0000-00005F020000}"/>
    <cellStyle name="Normal 2 7 4 3" xfId="608" xr:uid="{00000000-0005-0000-0000-000060020000}"/>
    <cellStyle name="Normal 2 7 5" xfId="609" xr:uid="{00000000-0005-0000-0000-000061020000}"/>
    <cellStyle name="Normal 2 7 5 2" xfId="610" xr:uid="{00000000-0005-0000-0000-000062020000}"/>
    <cellStyle name="Normal 2 7 5 2 2" xfId="611" xr:uid="{00000000-0005-0000-0000-000063020000}"/>
    <cellStyle name="Normal 2 7 5 3" xfId="612" xr:uid="{00000000-0005-0000-0000-000064020000}"/>
    <cellStyle name="Normal 2 7 6" xfId="613" xr:uid="{00000000-0005-0000-0000-000065020000}"/>
    <cellStyle name="Normal 2 7 6 2" xfId="614" xr:uid="{00000000-0005-0000-0000-000066020000}"/>
    <cellStyle name="Normal 2 7 6 2 2" xfId="615" xr:uid="{00000000-0005-0000-0000-000067020000}"/>
    <cellStyle name="Normal 2 7 6 3" xfId="616" xr:uid="{00000000-0005-0000-0000-000068020000}"/>
    <cellStyle name="Normal 2 7 7" xfId="617" xr:uid="{00000000-0005-0000-0000-000069020000}"/>
    <cellStyle name="Normal 2 7 7 2" xfId="618" xr:uid="{00000000-0005-0000-0000-00006A020000}"/>
    <cellStyle name="Normal 2 7 7 2 2" xfId="619" xr:uid="{00000000-0005-0000-0000-00006B020000}"/>
    <cellStyle name="Normal 2 7 7 3" xfId="620" xr:uid="{00000000-0005-0000-0000-00006C020000}"/>
    <cellStyle name="Normal 2 7 8" xfId="621" xr:uid="{00000000-0005-0000-0000-00006D020000}"/>
    <cellStyle name="Normal 2 7 8 2" xfId="622" xr:uid="{00000000-0005-0000-0000-00006E020000}"/>
    <cellStyle name="Normal 2 7 8 2 2" xfId="623" xr:uid="{00000000-0005-0000-0000-00006F020000}"/>
    <cellStyle name="Normal 2 7 8 3" xfId="624" xr:uid="{00000000-0005-0000-0000-000070020000}"/>
    <cellStyle name="Normal 2 7 9" xfId="625" xr:uid="{00000000-0005-0000-0000-000071020000}"/>
    <cellStyle name="Normal 2 7 9 2" xfId="626" xr:uid="{00000000-0005-0000-0000-000072020000}"/>
    <cellStyle name="Normal 2 8" xfId="627" xr:uid="{00000000-0005-0000-0000-000073020000}"/>
    <cellStyle name="Normal 2 8 10" xfId="628" xr:uid="{00000000-0005-0000-0000-000074020000}"/>
    <cellStyle name="Normal 2 8 10 2" xfId="629" xr:uid="{00000000-0005-0000-0000-000075020000}"/>
    <cellStyle name="Normal 2 8 11" xfId="630" xr:uid="{00000000-0005-0000-0000-000076020000}"/>
    <cellStyle name="Normal 2 8 11 2" xfId="631" xr:uid="{00000000-0005-0000-0000-000077020000}"/>
    <cellStyle name="Normal 2 8 12" xfId="632" xr:uid="{00000000-0005-0000-0000-000078020000}"/>
    <cellStyle name="Normal 2 8 2" xfId="633" xr:uid="{00000000-0005-0000-0000-000079020000}"/>
    <cellStyle name="Normal 2 8 2 2" xfId="634" xr:uid="{00000000-0005-0000-0000-00007A020000}"/>
    <cellStyle name="Normal 2 8 2 2 2" xfId="635" xr:uid="{00000000-0005-0000-0000-00007B020000}"/>
    <cellStyle name="Normal 2 8 2 3" xfId="636" xr:uid="{00000000-0005-0000-0000-00007C020000}"/>
    <cellStyle name="Normal 2 8 3" xfId="637" xr:uid="{00000000-0005-0000-0000-00007D020000}"/>
    <cellStyle name="Normal 2 8 3 2" xfId="638" xr:uid="{00000000-0005-0000-0000-00007E020000}"/>
    <cellStyle name="Normal 2 8 3 2 2" xfId="639" xr:uid="{00000000-0005-0000-0000-00007F020000}"/>
    <cellStyle name="Normal 2 8 3 3" xfId="640" xr:uid="{00000000-0005-0000-0000-000080020000}"/>
    <cellStyle name="Normal 2 8 4" xfId="641" xr:uid="{00000000-0005-0000-0000-000081020000}"/>
    <cellStyle name="Normal 2 8 4 2" xfId="642" xr:uid="{00000000-0005-0000-0000-000082020000}"/>
    <cellStyle name="Normal 2 8 4 2 2" xfId="643" xr:uid="{00000000-0005-0000-0000-000083020000}"/>
    <cellStyle name="Normal 2 8 4 3" xfId="644" xr:uid="{00000000-0005-0000-0000-000084020000}"/>
    <cellStyle name="Normal 2 8 5" xfId="645" xr:uid="{00000000-0005-0000-0000-000085020000}"/>
    <cellStyle name="Normal 2 8 5 2" xfId="646" xr:uid="{00000000-0005-0000-0000-000086020000}"/>
    <cellStyle name="Normal 2 8 5 2 2" xfId="647" xr:uid="{00000000-0005-0000-0000-000087020000}"/>
    <cellStyle name="Normal 2 8 5 3" xfId="648" xr:uid="{00000000-0005-0000-0000-000088020000}"/>
    <cellStyle name="Normal 2 8 6" xfId="649" xr:uid="{00000000-0005-0000-0000-000089020000}"/>
    <cellStyle name="Normal 2 8 6 2" xfId="650" xr:uid="{00000000-0005-0000-0000-00008A020000}"/>
    <cellStyle name="Normal 2 8 6 2 2" xfId="651" xr:uid="{00000000-0005-0000-0000-00008B020000}"/>
    <cellStyle name="Normal 2 8 6 3" xfId="652" xr:uid="{00000000-0005-0000-0000-00008C020000}"/>
    <cellStyle name="Normal 2 8 7" xfId="653" xr:uid="{00000000-0005-0000-0000-00008D020000}"/>
    <cellStyle name="Normal 2 8 7 2" xfId="654" xr:uid="{00000000-0005-0000-0000-00008E020000}"/>
    <cellStyle name="Normal 2 8 7 2 2" xfId="655" xr:uid="{00000000-0005-0000-0000-00008F020000}"/>
    <cellStyle name="Normal 2 8 7 3" xfId="656" xr:uid="{00000000-0005-0000-0000-000090020000}"/>
    <cellStyle name="Normal 2 8 8" xfId="657" xr:uid="{00000000-0005-0000-0000-000091020000}"/>
    <cellStyle name="Normal 2 8 8 2" xfId="658" xr:uid="{00000000-0005-0000-0000-000092020000}"/>
    <cellStyle name="Normal 2 8 8 2 2" xfId="659" xr:uid="{00000000-0005-0000-0000-000093020000}"/>
    <cellStyle name="Normal 2 8 8 3" xfId="660" xr:uid="{00000000-0005-0000-0000-000094020000}"/>
    <cellStyle name="Normal 2 8 9" xfId="661" xr:uid="{00000000-0005-0000-0000-000095020000}"/>
    <cellStyle name="Normal 2 8 9 2" xfId="662" xr:uid="{00000000-0005-0000-0000-000096020000}"/>
    <cellStyle name="Normal 2 9" xfId="663" xr:uid="{00000000-0005-0000-0000-000097020000}"/>
    <cellStyle name="Normal 2 9 10" xfId="664" xr:uid="{00000000-0005-0000-0000-000098020000}"/>
    <cellStyle name="Normal 2 9 10 2" xfId="665" xr:uid="{00000000-0005-0000-0000-000099020000}"/>
    <cellStyle name="Normal 2 9 11" xfId="666" xr:uid="{00000000-0005-0000-0000-00009A020000}"/>
    <cellStyle name="Normal 2 9 11 2" xfId="667" xr:uid="{00000000-0005-0000-0000-00009B020000}"/>
    <cellStyle name="Normal 2 9 12" xfId="668" xr:uid="{00000000-0005-0000-0000-00009C020000}"/>
    <cellStyle name="Normal 2 9 2" xfId="669" xr:uid="{00000000-0005-0000-0000-00009D020000}"/>
    <cellStyle name="Normal 2 9 2 2" xfId="670" xr:uid="{00000000-0005-0000-0000-00009E020000}"/>
    <cellStyle name="Normal 2 9 2 2 2" xfId="671" xr:uid="{00000000-0005-0000-0000-00009F020000}"/>
    <cellStyle name="Normal 2 9 2 3" xfId="672" xr:uid="{00000000-0005-0000-0000-0000A0020000}"/>
    <cellStyle name="Normal 2 9 3" xfId="673" xr:uid="{00000000-0005-0000-0000-0000A1020000}"/>
    <cellStyle name="Normal 2 9 3 2" xfId="674" xr:uid="{00000000-0005-0000-0000-0000A2020000}"/>
    <cellStyle name="Normal 2 9 3 2 2" xfId="675" xr:uid="{00000000-0005-0000-0000-0000A3020000}"/>
    <cellStyle name="Normal 2 9 3 3" xfId="676" xr:uid="{00000000-0005-0000-0000-0000A4020000}"/>
    <cellStyle name="Normal 2 9 4" xfId="677" xr:uid="{00000000-0005-0000-0000-0000A5020000}"/>
    <cellStyle name="Normal 2 9 4 2" xfId="678" xr:uid="{00000000-0005-0000-0000-0000A6020000}"/>
    <cellStyle name="Normal 2 9 4 2 2" xfId="679" xr:uid="{00000000-0005-0000-0000-0000A7020000}"/>
    <cellStyle name="Normal 2 9 4 3" xfId="680" xr:uid="{00000000-0005-0000-0000-0000A8020000}"/>
    <cellStyle name="Normal 2 9 5" xfId="681" xr:uid="{00000000-0005-0000-0000-0000A9020000}"/>
    <cellStyle name="Normal 2 9 5 2" xfId="682" xr:uid="{00000000-0005-0000-0000-0000AA020000}"/>
    <cellStyle name="Normal 2 9 5 2 2" xfId="683" xr:uid="{00000000-0005-0000-0000-0000AB020000}"/>
    <cellStyle name="Normal 2 9 5 3" xfId="684" xr:uid="{00000000-0005-0000-0000-0000AC020000}"/>
    <cellStyle name="Normal 2 9 6" xfId="685" xr:uid="{00000000-0005-0000-0000-0000AD020000}"/>
    <cellStyle name="Normal 2 9 6 2" xfId="686" xr:uid="{00000000-0005-0000-0000-0000AE020000}"/>
    <cellStyle name="Normal 2 9 6 2 2" xfId="687" xr:uid="{00000000-0005-0000-0000-0000AF020000}"/>
    <cellStyle name="Normal 2 9 6 3" xfId="688" xr:uid="{00000000-0005-0000-0000-0000B0020000}"/>
    <cellStyle name="Normal 2 9 7" xfId="689" xr:uid="{00000000-0005-0000-0000-0000B1020000}"/>
    <cellStyle name="Normal 2 9 7 2" xfId="690" xr:uid="{00000000-0005-0000-0000-0000B2020000}"/>
    <cellStyle name="Normal 2 9 7 2 2" xfId="691" xr:uid="{00000000-0005-0000-0000-0000B3020000}"/>
    <cellStyle name="Normal 2 9 7 3" xfId="692" xr:uid="{00000000-0005-0000-0000-0000B4020000}"/>
    <cellStyle name="Normal 2 9 8" xfId="693" xr:uid="{00000000-0005-0000-0000-0000B5020000}"/>
    <cellStyle name="Normal 2 9 8 2" xfId="694" xr:uid="{00000000-0005-0000-0000-0000B6020000}"/>
    <cellStyle name="Normal 2 9 8 2 2" xfId="695" xr:uid="{00000000-0005-0000-0000-0000B7020000}"/>
    <cellStyle name="Normal 2 9 8 3" xfId="696" xr:uid="{00000000-0005-0000-0000-0000B8020000}"/>
    <cellStyle name="Normal 2 9 9" xfId="697" xr:uid="{00000000-0005-0000-0000-0000B9020000}"/>
    <cellStyle name="Normal 2 9 9 2" xfId="698" xr:uid="{00000000-0005-0000-0000-0000BA020000}"/>
    <cellStyle name="Normal 20" xfId="699" xr:uid="{00000000-0005-0000-0000-0000BB020000}"/>
    <cellStyle name="Normal 20 2" xfId="700" xr:uid="{00000000-0005-0000-0000-0000BC020000}"/>
    <cellStyle name="Normal 20 2 2" xfId="701" xr:uid="{00000000-0005-0000-0000-0000BD020000}"/>
    <cellStyle name="Normal 20 3" xfId="702" xr:uid="{00000000-0005-0000-0000-0000BE020000}"/>
    <cellStyle name="Normal 20 3 2" xfId="703" xr:uid="{00000000-0005-0000-0000-0000BF020000}"/>
    <cellStyle name="Normal 20 4" xfId="704" xr:uid="{00000000-0005-0000-0000-0000C0020000}"/>
    <cellStyle name="Normal 21" xfId="705" xr:uid="{00000000-0005-0000-0000-0000C1020000}"/>
    <cellStyle name="Normal 21 2" xfId="706" xr:uid="{00000000-0005-0000-0000-0000C2020000}"/>
    <cellStyle name="Normal 21 2 2" xfId="707" xr:uid="{00000000-0005-0000-0000-0000C3020000}"/>
    <cellStyle name="Normal 21 2 3" xfId="708" xr:uid="{00000000-0005-0000-0000-0000C4020000}"/>
    <cellStyle name="Normal 21 3" xfId="709" xr:uid="{00000000-0005-0000-0000-0000C5020000}"/>
    <cellStyle name="Normal 21 4" xfId="710" xr:uid="{00000000-0005-0000-0000-0000C6020000}"/>
    <cellStyle name="Normal 21 5" xfId="711" xr:uid="{00000000-0005-0000-0000-0000C7020000}"/>
    <cellStyle name="Normal 22" xfId="712" xr:uid="{00000000-0005-0000-0000-0000C8020000}"/>
    <cellStyle name="Normal 22 2" xfId="713" xr:uid="{00000000-0005-0000-0000-0000C9020000}"/>
    <cellStyle name="Normal 22 2 2" xfId="714" xr:uid="{00000000-0005-0000-0000-0000CA020000}"/>
    <cellStyle name="Normal 22 3" xfId="715" xr:uid="{00000000-0005-0000-0000-0000CB020000}"/>
    <cellStyle name="Normal 22 3 2" xfId="716" xr:uid="{00000000-0005-0000-0000-0000CC020000}"/>
    <cellStyle name="Normal 22 4" xfId="717" xr:uid="{00000000-0005-0000-0000-0000CD020000}"/>
    <cellStyle name="Normal 23" xfId="718" xr:uid="{00000000-0005-0000-0000-0000CE020000}"/>
    <cellStyle name="Normal 23 2" xfId="719" xr:uid="{00000000-0005-0000-0000-0000CF020000}"/>
    <cellStyle name="Normal 23 2 2" xfId="720" xr:uid="{00000000-0005-0000-0000-0000D0020000}"/>
    <cellStyle name="Normal 23 3" xfId="721" xr:uid="{00000000-0005-0000-0000-0000D1020000}"/>
    <cellStyle name="Normal 23 3 2" xfId="722" xr:uid="{00000000-0005-0000-0000-0000D2020000}"/>
    <cellStyle name="Normal 23 4" xfId="723" xr:uid="{00000000-0005-0000-0000-0000D3020000}"/>
    <cellStyle name="Normal 24" xfId="724" xr:uid="{00000000-0005-0000-0000-0000D4020000}"/>
    <cellStyle name="Normal 24 2" xfId="725" xr:uid="{00000000-0005-0000-0000-0000D5020000}"/>
    <cellStyle name="Normal 24 2 2" xfId="726" xr:uid="{00000000-0005-0000-0000-0000D6020000}"/>
    <cellStyle name="Normal 24 3" xfId="727" xr:uid="{00000000-0005-0000-0000-0000D7020000}"/>
    <cellStyle name="Normal 24 3 2" xfId="728" xr:uid="{00000000-0005-0000-0000-0000D8020000}"/>
    <cellStyle name="Normal 24 4" xfId="729" xr:uid="{00000000-0005-0000-0000-0000D9020000}"/>
    <cellStyle name="Normal 25" xfId="730" xr:uid="{00000000-0005-0000-0000-0000DA020000}"/>
    <cellStyle name="Normal 25 2" xfId="731" xr:uid="{00000000-0005-0000-0000-0000DB020000}"/>
    <cellStyle name="Normal 25 2 2" xfId="732" xr:uid="{00000000-0005-0000-0000-0000DC020000}"/>
    <cellStyle name="Normal 25 3" xfId="733" xr:uid="{00000000-0005-0000-0000-0000DD020000}"/>
    <cellStyle name="Normal 25 3 2" xfId="734" xr:uid="{00000000-0005-0000-0000-0000DE020000}"/>
    <cellStyle name="Normal 25 4" xfId="735" xr:uid="{00000000-0005-0000-0000-0000DF020000}"/>
    <cellStyle name="Normal 26" xfId="736" xr:uid="{00000000-0005-0000-0000-0000E0020000}"/>
    <cellStyle name="Normal 27" xfId="737" xr:uid="{00000000-0005-0000-0000-0000E1020000}"/>
    <cellStyle name="Normal 27 2" xfId="738" xr:uid="{00000000-0005-0000-0000-0000E2020000}"/>
    <cellStyle name="Normal 28" xfId="739" xr:uid="{00000000-0005-0000-0000-0000E3020000}"/>
    <cellStyle name="Normal 28 2" xfId="740" xr:uid="{00000000-0005-0000-0000-0000E4020000}"/>
    <cellStyle name="Normal 28 3" xfId="741" xr:uid="{00000000-0005-0000-0000-0000E5020000}"/>
    <cellStyle name="Normal 29" xfId="742" xr:uid="{00000000-0005-0000-0000-0000E6020000}"/>
    <cellStyle name="Normal 3" xfId="743" xr:uid="{00000000-0005-0000-0000-0000E7020000}"/>
    <cellStyle name="Normal 3 10" xfId="744" xr:uid="{00000000-0005-0000-0000-0000E8020000}"/>
    <cellStyle name="Normal 3 10 2" xfId="745" xr:uid="{00000000-0005-0000-0000-0000E9020000}"/>
    <cellStyle name="Normal 3 11" xfId="746" xr:uid="{00000000-0005-0000-0000-0000EA020000}"/>
    <cellStyle name="Normal 3 12" xfId="747" xr:uid="{00000000-0005-0000-0000-0000EB020000}"/>
    <cellStyle name="Normal 3 13" xfId="748" xr:uid="{00000000-0005-0000-0000-0000EC020000}"/>
    <cellStyle name="Normal 3 14" xfId="749" xr:uid="{00000000-0005-0000-0000-0000ED020000}"/>
    <cellStyle name="Normal 3 15" xfId="750" xr:uid="{00000000-0005-0000-0000-0000EE020000}"/>
    <cellStyle name="Normal 3 16" xfId="751" xr:uid="{00000000-0005-0000-0000-0000EF020000}"/>
    <cellStyle name="Normal 3 2" xfId="752" xr:uid="{00000000-0005-0000-0000-0000F0020000}"/>
    <cellStyle name="Normal 3 2 2" xfId="753" xr:uid="{00000000-0005-0000-0000-0000F1020000}"/>
    <cellStyle name="Normal 3 2 2 2" xfId="754" xr:uid="{00000000-0005-0000-0000-0000F2020000}"/>
    <cellStyle name="Normal 3 2 2 2 2" xfId="755" xr:uid="{00000000-0005-0000-0000-0000F3020000}"/>
    <cellStyle name="Normal 3 2 2 3" xfId="756" xr:uid="{00000000-0005-0000-0000-0000F4020000}"/>
    <cellStyle name="Normal 3 2 2 3 2" xfId="757" xr:uid="{00000000-0005-0000-0000-0000F5020000}"/>
    <cellStyle name="Normal 3 2 2 4" xfId="758" xr:uid="{00000000-0005-0000-0000-0000F6020000}"/>
    <cellStyle name="Normal 3 2 3" xfId="759" xr:uid="{00000000-0005-0000-0000-0000F7020000}"/>
    <cellStyle name="Normal 3 2 3 2" xfId="760" xr:uid="{00000000-0005-0000-0000-0000F8020000}"/>
    <cellStyle name="Normal 3 2 4" xfId="761" xr:uid="{00000000-0005-0000-0000-0000F9020000}"/>
    <cellStyle name="Normal 3 2 4 2" xfId="762" xr:uid="{00000000-0005-0000-0000-0000FA020000}"/>
    <cellStyle name="Normal 3 2 5" xfId="763" xr:uid="{00000000-0005-0000-0000-0000FB020000}"/>
    <cellStyle name="Normal 3 2 5 2" xfId="764" xr:uid="{00000000-0005-0000-0000-0000FC020000}"/>
    <cellStyle name="Normal 3 2 6" xfId="765" xr:uid="{00000000-0005-0000-0000-0000FD020000}"/>
    <cellStyle name="Normal 3 2 6 2" xfId="766" xr:uid="{00000000-0005-0000-0000-0000FE020000}"/>
    <cellStyle name="Normal 3 3" xfId="767" xr:uid="{00000000-0005-0000-0000-0000FF020000}"/>
    <cellStyle name="Normal 3 3 2" xfId="768" xr:uid="{00000000-0005-0000-0000-000000030000}"/>
    <cellStyle name="Normal 3 3 2 2" xfId="769" xr:uid="{00000000-0005-0000-0000-000001030000}"/>
    <cellStyle name="Normal 3 3 2 2 2" xfId="770" xr:uid="{00000000-0005-0000-0000-000002030000}"/>
    <cellStyle name="Normal 3 3 2 3" xfId="771" xr:uid="{00000000-0005-0000-0000-000003030000}"/>
    <cellStyle name="Normal 3 3 2 3 2" xfId="772" xr:uid="{00000000-0005-0000-0000-000004030000}"/>
    <cellStyle name="Normal 3 3 2 4" xfId="773" xr:uid="{00000000-0005-0000-0000-000005030000}"/>
    <cellStyle name="Normal 3 3 3" xfId="774" xr:uid="{00000000-0005-0000-0000-000006030000}"/>
    <cellStyle name="Normal 3 3 3 2" xfId="775" xr:uid="{00000000-0005-0000-0000-000007030000}"/>
    <cellStyle name="Normal 3 3 4" xfId="776" xr:uid="{00000000-0005-0000-0000-000008030000}"/>
    <cellStyle name="Normal 3 3 4 2" xfId="777" xr:uid="{00000000-0005-0000-0000-000009030000}"/>
    <cellStyle name="Normal 3 3 5" xfId="778" xr:uid="{00000000-0005-0000-0000-00000A030000}"/>
    <cellStyle name="Normal 3 3 5 2" xfId="779" xr:uid="{00000000-0005-0000-0000-00000B030000}"/>
    <cellStyle name="Normal 3 4" xfId="780" xr:uid="{00000000-0005-0000-0000-00000C030000}"/>
    <cellStyle name="Normal 3 4 2" xfId="781" xr:uid="{00000000-0005-0000-0000-00000D030000}"/>
    <cellStyle name="Normal 3 5" xfId="782" xr:uid="{00000000-0005-0000-0000-00000E030000}"/>
    <cellStyle name="Normal 3 5 2" xfId="783" xr:uid="{00000000-0005-0000-0000-00000F030000}"/>
    <cellStyle name="Normal 3 6" xfId="784" xr:uid="{00000000-0005-0000-0000-000010030000}"/>
    <cellStyle name="Normal 3 6 2" xfId="785" xr:uid="{00000000-0005-0000-0000-000011030000}"/>
    <cellStyle name="Normal 3 7" xfId="786" xr:uid="{00000000-0005-0000-0000-000012030000}"/>
    <cellStyle name="Normal 3 7 2" xfId="787" xr:uid="{00000000-0005-0000-0000-000013030000}"/>
    <cellStyle name="Normal 3 7 3" xfId="788" xr:uid="{00000000-0005-0000-0000-000014030000}"/>
    <cellStyle name="Normal 3 7 4" xfId="789" xr:uid="{00000000-0005-0000-0000-000015030000}"/>
    <cellStyle name="Normal 3 8" xfId="790" xr:uid="{00000000-0005-0000-0000-000016030000}"/>
    <cellStyle name="Normal 3 8 2" xfId="791" xr:uid="{00000000-0005-0000-0000-000017030000}"/>
    <cellStyle name="Normal 3 8 3" xfId="792" xr:uid="{00000000-0005-0000-0000-000018030000}"/>
    <cellStyle name="Normal 3 8 4" xfId="793" xr:uid="{00000000-0005-0000-0000-000019030000}"/>
    <cellStyle name="Normal 3 9" xfId="794" xr:uid="{00000000-0005-0000-0000-00001A030000}"/>
    <cellStyle name="Normal 3 9 2" xfId="795" xr:uid="{00000000-0005-0000-0000-00001B030000}"/>
    <cellStyle name="Normal 3 9 3" xfId="796" xr:uid="{00000000-0005-0000-0000-00001C030000}"/>
    <cellStyle name="Normal 3 9 4" xfId="797" xr:uid="{00000000-0005-0000-0000-00001D030000}"/>
    <cellStyle name="Normal 30" xfId="798" xr:uid="{00000000-0005-0000-0000-00001E030000}"/>
    <cellStyle name="Normal 30 2" xfId="799" xr:uid="{00000000-0005-0000-0000-00001F030000}"/>
    <cellStyle name="Normal 31" xfId="800" xr:uid="{00000000-0005-0000-0000-000020030000}"/>
    <cellStyle name="Normal 32" xfId="926" xr:uid="{082199D1-E57F-40E8-919C-0F8EAE1CF48F}"/>
    <cellStyle name="Normal 4" xfId="801" xr:uid="{00000000-0005-0000-0000-000021030000}"/>
    <cellStyle name="Normal 4 10" xfId="802" xr:uid="{00000000-0005-0000-0000-000022030000}"/>
    <cellStyle name="Normal 4 11" xfId="803" xr:uid="{00000000-0005-0000-0000-000023030000}"/>
    <cellStyle name="Normal 4 12" xfId="804" xr:uid="{00000000-0005-0000-0000-000024030000}"/>
    <cellStyle name="Normal 4 13" xfId="805" xr:uid="{00000000-0005-0000-0000-000025030000}"/>
    <cellStyle name="Normal 4 14" xfId="806" xr:uid="{00000000-0005-0000-0000-000026030000}"/>
    <cellStyle name="Normal 4 2" xfId="807" xr:uid="{00000000-0005-0000-0000-000027030000}"/>
    <cellStyle name="Normal 4 2 2" xfId="808" xr:uid="{00000000-0005-0000-0000-000028030000}"/>
    <cellStyle name="Normal 4 2 2 2" xfId="809" xr:uid="{00000000-0005-0000-0000-000029030000}"/>
    <cellStyle name="Normal 4 2 2 2 2" xfId="810" xr:uid="{00000000-0005-0000-0000-00002A030000}"/>
    <cellStyle name="Normal 4 2 2 3" xfId="811" xr:uid="{00000000-0005-0000-0000-00002B030000}"/>
    <cellStyle name="Normal 4 2 2 3 2" xfId="812" xr:uid="{00000000-0005-0000-0000-00002C030000}"/>
    <cellStyle name="Normal 4 2 2 3 3" xfId="813" xr:uid="{00000000-0005-0000-0000-00002D030000}"/>
    <cellStyle name="Normal 4 2 2 4" xfId="814" xr:uid="{00000000-0005-0000-0000-00002E030000}"/>
    <cellStyle name="Normal 4 2 3" xfId="815" xr:uid="{00000000-0005-0000-0000-00002F030000}"/>
    <cellStyle name="Normal 4 2 3 2" xfId="816" xr:uid="{00000000-0005-0000-0000-000030030000}"/>
    <cellStyle name="Normal 4 2 4" xfId="817" xr:uid="{00000000-0005-0000-0000-000031030000}"/>
    <cellStyle name="Normal 4 2 4 2" xfId="818" xr:uid="{00000000-0005-0000-0000-000032030000}"/>
    <cellStyle name="Normal 4 2 5" xfId="819" xr:uid="{00000000-0005-0000-0000-000033030000}"/>
    <cellStyle name="Normal 4 2 6" xfId="820" xr:uid="{00000000-0005-0000-0000-000034030000}"/>
    <cellStyle name="Normal 4 2 6 2" xfId="821" xr:uid="{00000000-0005-0000-0000-000035030000}"/>
    <cellStyle name="Normal 4 3" xfId="822" xr:uid="{00000000-0005-0000-0000-000036030000}"/>
    <cellStyle name="Normal 4 3 2" xfId="823" xr:uid="{00000000-0005-0000-0000-000037030000}"/>
    <cellStyle name="Normal 4 3 2 2" xfId="824" xr:uid="{00000000-0005-0000-0000-000038030000}"/>
    <cellStyle name="Normal 4 3 3" xfId="825" xr:uid="{00000000-0005-0000-0000-000039030000}"/>
    <cellStyle name="Normal 4 3 3 2" xfId="826" xr:uid="{00000000-0005-0000-0000-00003A030000}"/>
    <cellStyle name="Normal 4 3 4" xfId="827" xr:uid="{00000000-0005-0000-0000-00003B030000}"/>
    <cellStyle name="Normal 4 4" xfId="828" xr:uid="{00000000-0005-0000-0000-00003C030000}"/>
    <cellStyle name="Normal 4 4 2" xfId="829" xr:uid="{00000000-0005-0000-0000-00003D030000}"/>
    <cellStyle name="Normal 4 5" xfId="830" xr:uid="{00000000-0005-0000-0000-00003E030000}"/>
    <cellStyle name="Normal 4 5 2" xfId="831" xr:uid="{00000000-0005-0000-0000-00003F030000}"/>
    <cellStyle name="Normal 4 5 3" xfId="832" xr:uid="{00000000-0005-0000-0000-000040030000}"/>
    <cellStyle name="Normal 4 5 4" xfId="833" xr:uid="{00000000-0005-0000-0000-000041030000}"/>
    <cellStyle name="Normal 4 6" xfId="834" xr:uid="{00000000-0005-0000-0000-000042030000}"/>
    <cellStyle name="Normal 4 6 2" xfId="835" xr:uid="{00000000-0005-0000-0000-000043030000}"/>
    <cellStyle name="Normal 4 6 3" xfId="836" xr:uid="{00000000-0005-0000-0000-000044030000}"/>
    <cellStyle name="Normal 4 6 4" xfId="837" xr:uid="{00000000-0005-0000-0000-000045030000}"/>
    <cellStyle name="Normal 4 7" xfId="838" xr:uid="{00000000-0005-0000-0000-000046030000}"/>
    <cellStyle name="Normal 4 8" xfId="839" xr:uid="{00000000-0005-0000-0000-000047030000}"/>
    <cellStyle name="Normal 4 9" xfId="840" xr:uid="{00000000-0005-0000-0000-000048030000}"/>
    <cellStyle name="Normal 5" xfId="841" xr:uid="{00000000-0005-0000-0000-000049030000}"/>
    <cellStyle name="Normal 5 2" xfId="842" xr:uid="{00000000-0005-0000-0000-00004A030000}"/>
    <cellStyle name="Normal 5 2 2" xfId="843" xr:uid="{00000000-0005-0000-0000-00004B030000}"/>
    <cellStyle name="Normal 5 3" xfId="844" xr:uid="{00000000-0005-0000-0000-00004C030000}"/>
    <cellStyle name="Normal 5 3 2" xfId="845" xr:uid="{00000000-0005-0000-0000-00004D030000}"/>
    <cellStyle name="Normal 5 3 2 2" xfId="846" xr:uid="{00000000-0005-0000-0000-00004E030000}"/>
    <cellStyle name="Normal 5 3 3" xfId="847" xr:uid="{00000000-0005-0000-0000-00004F030000}"/>
    <cellStyle name="Normal 5 3 3 2" xfId="848" xr:uid="{00000000-0005-0000-0000-000050030000}"/>
    <cellStyle name="Normal 5 3 4" xfId="849" xr:uid="{00000000-0005-0000-0000-000051030000}"/>
    <cellStyle name="Normal 5 4" xfId="850" xr:uid="{00000000-0005-0000-0000-000052030000}"/>
    <cellStyle name="Normal 5 4 2" xfId="851" xr:uid="{00000000-0005-0000-0000-000053030000}"/>
    <cellStyle name="Normal 5 5" xfId="852" xr:uid="{00000000-0005-0000-0000-000054030000}"/>
    <cellStyle name="Normal 5 5 2" xfId="853" xr:uid="{00000000-0005-0000-0000-000055030000}"/>
    <cellStyle name="Normal 5 5 3" xfId="854" xr:uid="{00000000-0005-0000-0000-000056030000}"/>
    <cellStyle name="Normal 5 5 4" xfId="855" xr:uid="{00000000-0005-0000-0000-000057030000}"/>
    <cellStyle name="Normal 5 6" xfId="856" xr:uid="{00000000-0005-0000-0000-000058030000}"/>
    <cellStyle name="Normal 6" xfId="857" xr:uid="{00000000-0005-0000-0000-000059030000}"/>
    <cellStyle name="Normal 6 2" xfId="858" xr:uid="{00000000-0005-0000-0000-00005A030000}"/>
    <cellStyle name="Normal 6 2 2" xfId="859" xr:uid="{00000000-0005-0000-0000-00005B030000}"/>
    <cellStyle name="Normal 6 3" xfId="860" xr:uid="{00000000-0005-0000-0000-00005C030000}"/>
    <cellStyle name="Normal 6 3 2" xfId="861" xr:uid="{00000000-0005-0000-0000-00005D030000}"/>
    <cellStyle name="Normal 6 4" xfId="862" xr:uid="{00000000-0005-0000-0000-00005E030000}"/>
    <cellStyle name="Normal 6 4 2" xfId="863" xr:uid="{00000000-0005-0000-0000-00005F030000}"/>
    <cellStyle name="Normal 6 5" xfId="864" xr:uid="{00000000-0005-0000-0000-000060030000}"/>
    <cellStyle name="Normal 6 5 2" xfId="865" xr:uid="{00000000-0005-0000-0000-000061030000}"/>
    <cellStyle name="Normal 7" xfId="866" xr:uid="{00000000-0005-0000-0000-000062030000}"/>
    <cellStyle name="Normal 7 2" xfId="867" xr:uid="{00000000-0005-0000-0000-000063030000}"/>
    <cellStyle name="Normal 7 2 2" xfId="868" xr:uid="{00000000-0005-0000-0000-000064030000}"/>
    <cellStyle name="Normal 7 2 2 2" xfId="869" xr:uid="{00000000-0005-0000-0000-000065030000}"/>
    <cellStyle name="Normal 7 2 2 2 2" xfId="870" xr:uid="{00000000-0005-0000-0000-000066030000}"/>
    <cellStyle name="Normal 7 2 2 3" xfId="871" xr:uid="{00000000-0005-0000-0000-000067030000}"/>
    <cellStyle name="Normal 7 2 3" xfId="872" xr:uid="{00000000-0005-0000-0000-000068030000}"/>
    <cellStyle name="Normal 7 2 3 2" xfId="873" xr:uid="{00000000-0005-0000-0000-000069030000}"/>
    <cellStyle name="Normal 7 2 4" xfId="874" xr:uid="{00000000-0005-0000-0000-00006A030000}"/>
    <cellStyle name="Normal 7 2 4 2" xfId="875" xr:uid="{00000000-0005-0000-0000-00006B030000}"/>
    <cellStyle name="Normal 7 2 4 3" xfId="876" xr:uid="{00000000-0005-0000-0000-00006C030000}"/>
    <cellStyle name="Normal 7 2 4 4" xfId="877" xr:uid="{00000000-0005-0000-0000-00006D030000}"/>
    <cellStyle name="Normal 7 2 5" xfId="878" xr:uid="{00000000-0005-0000-0000-00006E030000}"/>
    <cellStyle name="Normal 7 2 5 2" xfId="879" xr:uid="{00000000-0005-0000-0000-00006F030000}"/>
    <cellStyle name="Normal 7 2 6" xfId="880" xr:uid="{00000000-0005-0000-0000-000070030000}"/>
    <cellStyle name="Normal 7 3" xfId="881" xr:uid="{00000000-0005-0000-0000-000071030000}"/>
    <cellStyle name="Normal 7 3 2" xfId="882" xr:uid="{00000000-0005-0000-0000-000072030000}"/>
    <cellStyle name="Normal 7 4" xfId="883" xr:uid="{00000000-0005-0000-0000-000073030000}"/>
    <cellStyle name="Normal 7 4 2" xfId="884" xr:uid="{00000000-0005-0000-0000-000074030000}"/>
    <cellStyle name="Normal 7 4 2 2" xfId="885" xr:uid="{00000000-0005-0000-0000-000075030000}"/>
    <cellStyle name="Normal 7 4 3" xfId="886" xr:uid="{00000000-0005-0000-0000-000076030000}"/>
    <cellStyle name="Normal 7 4 3 2" xfId="887" xr:uid="{00000000-0005-0000-0000-000077030000}"/>
    <cellStyle name="Normal 7 4 4" xfId="888" xr:uid="{00000000-0005-0000-0000-000078030000}"/>
    <cellStyle name="Normal 7 5" xfId="889" xr:uid="{00000000-0005-0000-0000-000079030000}"/>
    <cellStyle name="Normal 7 5 2" xfId="890" xr:uid="{00000000-0005-0000-0000-00007A030000}"/>
    <cellStyle name="Normal 7 5 2 2" xfId="891" xr:uid="{00000000-0005-0000-0000-00007B030000}"/>
    <cellStyle name="Normal 7 5 3" xfId="892" xr:uid="{00000000-0005-0000-0000-00007C030000}"/>
    <cellStyle name="Normal 7 5 3 2" xfId="893" xr:uid="{00000000-0005-0000-0000-00007D030000}"/>
    <cellStyle name="Normal 7 5 4" xfId="894" xr:uid="{00000000-0005-0000-0000-00007E030000}"/>
    <cellStyle name="Normal 7 5 4 2" xfId="895" xr:uid="{00000000-0005-0000-0000-00007F030000}"/>
    <cellStyle name="Normal 7 5 5" xfId="896" xr:uid="{00000000-0005-0000-0000-000080030000}"/>
    <cellStyle name="Normal 7 6" xfId="897" xr:uid="{00000000-0005-0000-0000-000081030000}"/>
    <cellStyle name="Normal 7 6 2" xfId="898" xr:uid="{00000000-0005-0000-0000-000082030000}"/>
    <cellStyle name="Normal 7 7" xfId="899" xr:uid="{00000000-0005-0000-0000-000083030000}"/>
    <cellStyle name="Normal 7 7 2" xfId="900" xr:uid="{00000000-0005-0000-0000-000084030000}"/>
    <cellStyle name="Normal 7 8" xfId="901" xr:uid="{00000000-0005-0000-0000-000085030000}"/>
    <cellStyle name="Normal 7 8 2" xfId="902" xr:uid="{00000000-0005-0000-0000-000086030000}"/>
    <cellStyle name="Normal 8" xfId="903" xr:uid="{00000000-0005-0000-0000-000087030000}"/>
    <cellStyle name="Normal 8 2" xfId="904" xr:uid="{00000000-0005-0000-0000-000088030000}"/>
    <cellStyle name="Normal 8 2 2" xfId="905" xr:uid="{00000000-0005-0000-0000-000089030000}"/>
    <cellStyle name="Normal 8 3" xfId="906" xr:uid="{00000000-0005-0000-0000-00008A030000}"/>
    <cellStyle name="Normal 8 4" xfId="907" xr:uid="{00000000-0005-0000-0000-00008B030000}"/>
    <cellStyle name="Normal 9" xfId="908" xr:uid="{00000000-0005-0000-0000-00008C030000}"/>
    <cellStyle name="Normal 9 2" xfId="909" xr:uid="{00000000-0005-0000-0000-00008D030000}"/>
    <cellStyle name="Normal 9 2 2" xfId="910" xr:uid="{00000000-0005-0000-0000-00008E030000}"/>
    <cellStyle name="Normal 9 2 2 2" xfId="911" xr:uid="{00000000-0005-0000-0000-00008F030000}"/>
    <cellStyle name="Normal 9 2 3" xfId="912" xr:uid="{00000000-0005-0000-0000-000090030000}"/>
    <cellStyle name="Normal 9 3" xfId="913" xr:uid="{00000000-0005-0000-0000-000091030000}"/>
    <cellStyle name="Normal 9 3 2" xfId="914" xr:uid="{00000000-0005-0000-0000-000092030000}"/>
    <cellStyle name="Normal 9 4" xfId="915" xr:uid="{00000000-0005-0000-0000-000093030000}"/>
    <cellStyle name="Normal 9 4 2" xfId="916" xr:uid="{00000000-0005-0000-0000-000094030000}"/>
    <cellStyle name="Normal 9 5" xfId="917" xr:uid="{00000000-0005-0000-0000-000095030000}"/>
    <cellStyle name="Normal 9 5 2" xfId="918" xr:uid="{00000000-0005-0000-0000-000096030000}"/>
    <cellStyle name="Normal 9 5 3" xfId="919" xr:uid="{00000000-0005-0000-0000-000097030000}"/>
    <cellStyle name="Normal 9 5 4" xfId="920" xr:uid="{00000000-0005-0000-0000-000098030000}"/>
    <cellStyle name="Normal 9 6" xfId="921" xr:uid="{00000000-0005-0000-0000-000099030000}"/>
    <cellStyle name="Normal 9 6 2" xfId="922" xr:uid="{00000000-0005-0000-0000-00009A030000}"/>
    <cellStyle name="Normal 9 6 3" xfId="923" xr:uid="{00000000-0005-0000-0000-00009B030000}"/>
    <cellStyle name="Normal 9 6 4" xfId="924" xr:uid="{00000000-0005-0000-0000-00009C030000}"/>
    <cellStyle name="Normal 9 7" xfId="925" xr:uid="{00000000-0005-0000-0000-00009D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28575</xdr:rowOff>
    </xdr:from>
    <xdr:to>
      <xdr:col>0</xdr:col>
      <xdr:colOff>209550</xdr:colOff>
      <xdr:row>14</xdr:row>
      <xdr:rowOff>180975</xdr:rowOff>
    </xdr:to>
    <xdr:sp macro="" textlink="">
      <xdr:nvSpPr>
        <xdr:cNvPr id="6" name="Text Box 2">
          <a:extLst>
            <a:ext uri="{FF2B5EF4-FFF2-40B4-BE49-F238E27FC236}">
              <a16:creationId xmlns:a16="http://schemas.microsoft.com/office/drawing/2014/main" id="{44003BE1-37BD-4F11-8BCF-BC999AE7C63F}"/>
            </a:ext>
          </a:extLst>
        </xdr:cNvPr>
        <xdr:cNvSpPr txBox="1"/>
      </xdr:nvSpPr>
      <xdr:spPr>
        <a:xfrm>
          <a:off x="104775" y="569595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0</xdr:col>
      <xdr:colOff>0</xdr:colOff>
      <xdr:row>16</xdr:row>
      <xdr:rowOff>57150</xdr:rowOff>
    </xdr:from>
    <xdr:to>
      <xdr:col>0</xdr:col>
      <xdr:colOff>209550</xdr:colOff>
      <xdr:row>16</xdr:row>
      <xdr:rowOff>209550</xdr:rowOff>
    </xdr:to>
    <xdr:sp macro="" textlink="">
      <xdr:nvSpPr>
        <xdr:cNvPr id="7" name="Text Box 5">
          <a:extLst>
            <a:ext uri="{FF2B5EF4-FFF2-40B4-BE49-F238E27FC236}">
              <a16:creationId xmlns:a16="http://schemas.microsoft.com/office/drawing/2014/main" id="{757FAC82-62BD-4C57-81A7-F950CC83B3EA}"/>
            </a:ext>
          </a:extLst>
        </xdr:cNvPr>
        <xdr:cNvSpPr txBox="1">
          <a:spLocks noChangeArrowheads="1"/>
        </xdr:cNvSpPr>
      </xdr:nvSpPr>
      <xdr:spPr bwMode="auto">
        <a:xfrm>
          <a:off x="104775" y="6086475"/>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0</xdr:col>
      <xdr:colOff>0</xdr:colOff>
      <xdr:row>18</xdr:row>
      <xdr:rowOff>38100</xdr:rowOff>
    </xdr:from>
    <xdr:to>
      <xdr:col>0</xdr:col>
      <xdr:colOff>209550</xdr:colOff>
      <xdr:row>18</xdr:row>
      <xdr:rowOff>190500</xdr:rowOff>
    </xdr:to>
    <xdr:sp macro="" textlink="">
      <xdr:nvSpPr>
        <xdr:cNvPr id="8" name="Text Box 6">
          <a:extLst>
            <a:ext uri="{FF2B5EF4-FFF2-40B4-BE49-F238E27FC236}">
              <a16:creationId xmlns:a16="http://schemas.microsoft.com/office/drawing/2014/main" id="{6B61DC6A-A933-410B-A3BB-73ABC05DAC1A}"/>
            </a:ext>
          </a:extLst>
        </xdr:cNvPr>
        <xdr:cNvSpPr txBox="1"/>
      </xdr:nvSpPr>
      <xdr:spPr>
        <a:xfrm>
          <a:off x="104775" y="7086600"/>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0</xdr:col>
      <xdr:colOff>0</xdr:colOff>
      <xdr:row>20</xdr:row>
      <xdr:rowOff>38100</xdr:rowOff>
    </xdr:from>
    <xdr:to>
      <xdr:col>0</xdr:col>
      <xdr:colOff>209550</xdr:colOff>
      <xdr:row>20</xdr:row>
      <xdr:rowOff>190500</xdr:rowOff>
    </xdr:to>
    <xdr:sp macro="" textlink="">
      <xdr:nvSpPr>
        <xdr:cNvPr id="9" name="Text Box 7">
          <a:extLst>
            <a:ext uri="{FF2B5EF4-FFF2-40B4-BE49-F238E27FC236}">
              <a16:creationId xmlns:a16="http://schemas.microsoft.com/office/drawing/2014/main" id="{717CD71D-7BDC-4804-84D0-B7EFEB524119}"/>
            </a:ext>
          </a:extLst>
        </xdr:cNvPr>
        <xdr:cNvSpPr txBox="1"/>
      </xdr:nvSpPr>
      <xdr:spPr>
        <a:xfrm>
          <a:off x="104775" y="7448550"/>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38"/>
  <sheetViews>
    <sheetView tabSelected="1" workbookViewId="0"/>
  </sheetViews>
  <sheetFormatPr defaultRowHeight="15.75" x14ac:dyDescent="0.25"/>
  <cols>
    <col min="1" max="1" width="68.19921875" style="3" customWidth="1"/>
    <col min="2" max="16384" width="8.796875" style="3"/>
  </cols>
  <sheetData>
    <row r="1" spans="1:9" ht="18.75" x14ac:dyDescent="0.25">
      <c r="A1" s="148" t="s">
        <v>0</v>
      </c>
    </row>
    <row r="3" spans="1:9" ht="33.75" customHeight="1" x14ac:dyDescent="0.25">
      <c r="A3" s="88" t="s">
        <v>1</v>
      </c>
      <c r="B3"/>
      <c r="C3"/>
      <c r="D3"/>
      <c r="E3"/>
      <c r="F3"/>
      <c r="G3"/>
      <c r="H3"/>
      <c r="I3"/>
    </row>
    <row r="4" spans="1:9" x14ac:dyDescent="0.25">
      <c r="B4"/>
      <c r="C4"/>
      <c r="D4"/>
      <c r="E4"/>
      <c r="F4"/>
      <c r="G4"/>
      <c r="H4"/>
      <c r="I4"/>
    </row>
    <row r="5" spans="1:9" ht="47.25" x14ac:dyDescent="0.25">
      <c r="A5" s="47" t="s">
        <v>2</v>
      </c>
    </row>
    <row r="6" spans="1:9" x14ac:dyDescent="0.25">
      <c r="A6" s="47"/>
    </row>
    <row r="7" spans="1:9" x14ac:dyDescent="0.25">
      <c r="A7" s="47" t="s">
        <v>3</v>
      </c>
    </row>
    <row r="9" spans="1:9" ht="16.5" x14ac:dyDescent="0.25">
      <c r="A9" s="147" t="s">
        <v>4</v>
      </c>
    </row>
    <row r="11" spans="1:9" ht="31.5" x14ac:dyDescent="0.25">
      <c r="A11" s="144" t="s">
        <v>5</v>
      </c>
    </row>
    <row r="12" spans="1:9" ht="16.5" customHeight="1" x14ac:dyDescent="0.25">
      <c r="A12" s="144"/>
    </row>
    <row r="13" spans="1:9" x14ac:dyDescent="0.25">
      <c r="A13" s="145" t="s">
        <v>6</v>
      </c>
    </row>
    <row r="14" spans="1:9" x14ac:dyDescent="0.25">
      <c r="A14" s="145"/>
    </row>
    <row r="15" spans="1:9" x14ac:dyDescent="0.25">
      <c r="A15" s="144" t="s">
        <v>7</v>
      </c>
    </row>
    <row r="16" spans="1:9" x14ac:dyDescent="0.25">
      <c r="A16" s="144"/>
    </row>
    <row r="17" spans="1:1" ht="78.75" x14ac:dyDescent="0.25">
      <c r="A17" s="144" t="s">
        <v>8</v>
      </c>
    </row>
    <row r="18" spans="1:1" x14ac:dyDescent="0.25">
      <c r="A18" s="146"/>
    </row>
    <row r="19" spans="1:1" x14ac:dyDescent="0.25">
      <c r="A19" s="144" t="s">
        <v>9</v>
      </c>
    </row>
    <row r="20" spans="1:1" x14ac:dyDescent="0.25">
      <c r="A20" s="146"/>
    </row>
    <row r="21" spans="1:1" x14ac:dyDescent="0.25">
      <c r="A21" s="144" t="s">
        <v>10</v>
      </c>
    </row>
    <row r="22" spans="1:1" ht="16.5" customHeight="1" x14ac:dyDescent="0.25">
      <c r="A22" s="144"/>
    </row>
    <row r="23" spans="1:1" ht="16.5" x14ac:dyDescent="0.25">
      <c r="A23" s="147" t="s">
        <v>11</v>
      </c>
    </row>
    <row r="25" spans="1:1" x14ac:dyDescent="0.25">
      <c r="A25" s="3" t="s">
        <v>12</v>
      </c>
    </row>
    <row r="27" spans="1:1" x14ac:dyDescent="0.25">
      <c r="A27" s="47" t="s">
        <v>13</v>
      </c>
    </row>
    <row r="28" spans="1:1" ht="97.5" customHeight="1" x14ac:dyDescent="0.25">
      <c r="A28" s="47" t="s">
        <v>14</v>
      </c>
    </row>
    <row r="29" spans="1:1" x14ac:dyDescent="0.25">
      <c r="A29" s="47"/>
    </row>
    <row r="30" spans="1:1" x14ac:dyDescent="0.25">
      <c r="A30" s="47" t="s">
        <v>15</v>
      </c>
    </row>
    <row r="31" spans="1:1" x14ac:dyDescent="0.25">
      <c r="A31" s="47"/>
    </row>
    <row r="32" spans="1:1" ht="35.25" customHeight="1" x14ac:dyDescent="0.25">
      <c r="A32" s="89" t="s">
        <v>16</v>
      </c>
    </row>
    <row r="34" spans="1:1" x14ac:dyDescent="0.25">
      <c r="A34" s="3" t="s">
        <v>17</v>
      </c>
    </row>
    <row r="35" spans="1:1" x14ac:dyDescent="0.25">
      <c r="A35" s="3" t="s">
        <v>18</v>
      </c>
    </row>
    <row r="36" spans="1:1" x14ac:dyDescent="0.25">
      <c r="A36" s="3" t="s">
        <v>19</v>
      </c>
    </row>
    <row r="38" spans="1:1" x14ac:dyDescent="0.25">
      <c r="A38" s="47" t="s">
        <v>20</v>
      </c>
    </row>
  </sheetData>
  <sheetProtection sheet="1" objects="1" scenarios="1"/>
  <phoneticPr fontId="7" type="noConversion"/>
  <pageMargins left="0.75" right="0.75" top="1" bottom="1" header="0.5" footer="0.5"/>
  <pageSetup scale="85" orientation="portrait" blackAndWhite="1" r:id="rId1"/>
  <headerFooter alignWithMargins="0">
    <oddFooter>&amp;Lrevised 8/06/7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9"/>
  <sheetViews>
    <sheetView workbookViewId="0">
      <selection activeCell="F13" sqref="F13"/>
    </sheetView>
  </sheetViews>
  <sheetFormatPr defaultRowHeight="15.75" x14ac:dyDescent="0.25"/>
  <cols>
    <col min="1" max="16384" width="8.796875" style="3"/>
  </cols>
  <sheetData>
    <row r="1" spans="1:7" x14ac:dyDescent="0.25">
      <c r="A1" s="95"/>
      <c r="B1" s="95"/>
      <c r="C1" s="95"/>
      <c r="D1" s="95"/>
      <c r="E1" s="95"/>
      <c r="F1" s="95"/>
      <c r="G1" s="95"/>
    </row>
    <row r="2" spans="1:7" x14ac:dyDescent="0.25">
      <c r="A2" s="174" t="s">
        <v>21</v>
      </c>
      <c r="B2" s="175"/>
      <c r="C2" s="175"/>
      <c r="D2" s="175"/>
      <c r="E2" s="175"/>
      <c r="F2" s="175"/>
      <c r="G2" s="175"/>
    </row>
    <row r="3" spans="1:7" x14ac:dyDescent="0.25">
      <c r="A3" s="95"/>
      <c r="B3" s="96"/>
      <c r="C3" s="95"/>
      <c r="D3" s="95"/>
      <c r="E3" s="95"/>
      <c r="F3" s="95"/>
      <c r="G3" s="95"/>
    </row>
    <row r="4" spans="1:7" x14ac:dyDescent="0.25">
      <c r="A4" s="98" t="s">
        <v>22</v>
      </c>
      <c r="B4" s="96"/>
      <c r="C4" s="95"/>
      <c r="D4" s="95"/>
      <c r="E4" s="176"/>
      <c r="F4" s="177"/>
      <c r="G4" s="178"/>
    </row>
    <row r="5" spans="1:7" x14ac:dyDescent="0.25">
      <c r="A5" s="95"/>
      <c r="B5" s="95"/>
      <c r="C5" s="95"/>
      <c r="D5" s="95"/>
      <c r="E5" s="95"/>
      <c r="F5" s="95"/>
      <c r="G5" s="95"/>
    </row>
    <row r="6" spans="1:7" x14ac:dyDescent="0.25">
      <c r="A6" s="99" t="s">
        <v>23</v>
      </c>
      <c r="B6" s="95"/>
      <c r="C6" s="95"/>
      <c r="D6" s="95"/>
      <c r="E6" s="176"/>
      <c r="F6" s="177"/>
      <c r="G6" s="178"/>
    </row>
    <row r="7" spans="1:7" x14ac:dyDescent="0.25">
      <c r="A7" s="95"/>
      <c r="B7" s="95"/>
      <c r="C7" s="95"/>
      <c r="D7" s="95"/>
      <c r="E7" s="95"/>
      <c r="F7" s="95"/>
      <c r="G7" s="95"/>
    </row>
    <row r="8" spans="1:7" x14ac:dyDescent="0.25">
      <c r="A8" s="99" t="s">
        <v>24</v>
      </c>
      <c r="B8" s="95"/>
      <c r="C8" s="95"/>
      <c r="D8" s="95"/>
      <c r="E8" s="97">
        <v>2025</v>
      </c>
      <c r="F8" s="95"/>
      <c r="G8" s="95"/>
    </row>
    <row r="9" spans="1:7" x14ac:dyDescent="0.25">
      <c r="A9" s="95"/>
      <c r="B9" s="95"/>
      <c r="C9" s="95"/>
      <c r="D9" s="95"/>
      <c r="E9" s="95"/>
      <c r="F9" s="95"/>
      <c r="G9" s="95"/>
    </row>
  </sheetData>
  <sheetProtection sheet="1"/>
  <mergeCells count="3">
    <mergeCell ref="A2:G2"/>
    <mergeCell ref="E4:G4"/>
    <mergeCell ref="E6:G6"/>
  </mergeCells>
  <phoneticPr fontId="7" type="noConversion"/>
  <pageMargins left="0.75" right="0.75" top="1" bottom="1" header="0.5" footer="0.5"/>
  <pageSetup orientation="portrait" blackAndWhite="1" r:id="rId1"/>
  <headerFooter alignWithMargins="0">
    <oddFooter>&amp;Lrevised 8/06/07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40"/>
  <sheetViews>
    <sheetView workbookViewId="0">
      <selection sqref="A1:A40"/>
    </sheetView>
  </sheetViews>
  <sheetFormatPr defaultRowHeight="15.75" x14ac:dyDescent="0.25"/>
  <cols>
    <col min="1" max="1" width="105.3984375" customWidth="1"/>
  </cols>
  <sheetData>
    <row r="1" spans="1:1" x14ac:dyDescent="0.25">
      <c r="A1" s="179" t="s">
        <v>25</v>
      </c>
    </row>
    <row r="2" spans="1:1" x14ac:dyDescent="0.25">
      <c r="A2" s="179"/>
    </row>
    <row r="3" spans="1:1" x14ac:dyDescent="0.25">
      <c r="A3" s="179"/>
    </row>
    <row r="4" spans="1:1" x14ac:dyDescent="0.25">
      <c r="A4" s="179"/>
    </row>
    <row r="5" spans="1:1" x14ac:dyDescent="0.25">
      <c r="A5" s="179"/>
    </row>
    <row r="6" spans="1:1" x14ac:dyDescent="0.25">
      <c r="A6" s="179"/>
    </row>
    <row r="7" spans="1:1" x14ac:dyDescent="0.25">
      <c r="A7" s="179"/>
    </row>
    <row r="8" spans="1:1" x14ac:dyDescent="0.25">
      <c r="A8" s="179"/>
    </row>
    <row r="9" spans="1:1" x14ac:dyDescent="0.25">
      <c r="A9" s="179"/>
    </row>
    <row r="10" spans="1:1" x14ac:dyDescent="0.25">
      <c r="A10" s="179"/>
    </row>
    <row r="11" spans="1:1" x14ac:dyDescent="0.25">
      <c r="A11" s="179"/>
    </row>
    <row r="12" spans="1:1" x14ac:dyDescent="0.25">
      <c r="A12" s="179"/>
    </row>
    <row r="13" spans="1:1" x14ac:dyDescent="0.25">
      <c r="A13" s="179"/>
    </row>
    <row r="14" spans="1:1" x14ac:dyDescent="0.25">
      <c r="A14" s="179"/>
    </row>
    <row r="15" spans="1:1" x14ac:dyDescent="0.25">
      <c r="A15" s="179"/>
    </row>
    <row r="16" spans="1:1" x14ac:dyDescent="0.25">
      <c r="A16" s="179"/>
    </row>
    <row r="17" spans="1:1" x14ac:dyDescent="0.25">
      <c r="A17" s="179"/>
    </row>
    <row r="18" spans="1:1" x14ac:dyDescent="0.25">
      <c r="A18" s="179"/>
    </row>
    <row r="19" spans="1:1" x14ac:dyDescent="0.25">
      <c r="A19" s="179"/>
    </row>
    <row r="20" spans="1:1" x14ac:dyDescent="0.25">
      <c r="A20" s="179"/>
    </row>
    <row r="21" spans="1:1" x14ac:dyDescent="0.25">
      <c r="A21" s="179"/>
    </row>
    <row r="22" spans="1:1" x14ac:dyDescent="0.25">
      <c r="A22" s="179"/>
    </row>
    <row r="23" spans="1:1" x14ac:dyDescent="0.25">
      <c r="A23" s="179"/>
    </row>
    <row r="24" spans="1:1" x14ac:dyDescent="0.25">
      <c r="A24" s="179"/>
    </row>
    <row r="25" spans="1:1" x14ac:dyDescent="0.25">
      <c r="A25" s="179"/>
    </row>
    <row r="26" spans="1:1" x14ac:dyDescent="0.25">
      <c r="A26" s="179"/>
    </row>
    <row r="27" spans="1:1" x14ac:dyDescent="0.25">
      <c r="A27" s="179"/>
    </row>
    <row r="28" spans="1:1" x14ac:dyDescent="0.25">
      <c r="A28" s="179"/>
    </row>
    <row r="29" spans="1:1" x14ac:dyDescent="0.25">
      <c r="A29" s="179"/>
    </row>
    <row r="30" spans="1:1" x14ac:dyDescent="0.25">
      <c r="A30" s="179"/>
    </row>
    <row r="31" spans="1:1" x14ac:dyDescent="0.25">
      <c r="A31" s="179"/>
    </row>
    <row r="32" spans="1:1" x14ac:dyDescent="0.25">
      <c r="A32" s="179"/>
    </row>
    <row r="33" spans="1:1" x14ac:dyDescent="0.25">
      <c r="A33" s="179"/>
    </row>
    <row r="34" spans="1:1" x14ac:dyDescent="0.25">
      <c r="A34" s="179"/>
    </row>
    <row r="35" spans="1:1" x14ac:dyDescent="0.25">
      <c r="A35" s="179"/>
    </row>
    <row r="36" spans="1:1" x14ac:dyDescent="0.25">
      <c r="A36" s="179"/>
    </row>
    <row r="37" spans="1:1" x14ac:dyDescent="0.25">
      <c r="A37" s="179"/>
    </row>
    <row r="38" spans="1:1" x14ac:dyDescent="0.25">
      <c r="A38" s="179"/>
    </row>
    <row r="39" spans="1:1" x14ac:dyDescent="0.25">
      <c r="A39" s="179"/>
    </row>
    <row r="40" spans="1:1" x14ac:dyDescent="0.25">
      <c r="A40" s="179"/>
    </row>
  </sheetData>
  <sheetProtection sheet="1" objects="1" scenarios="1"/>
  <mergeCells count="1">
    <mergeCell ref="A1:A4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J123"/>
  <sheetViews>
    <sheetView zoomScale="90" zoomScaleNormal="90" workbookViewId="0">
      <selection activeCell="A110" sqref="A110"/>
    </sheetView>
  </sheetViews>
  <sheetFormatPr defaultColWidth="9.69921875" defaultRowHeight="15.75" x14ac:dyDescent="0.25"/>
  <cols>
    <col min="1" max="1" width="18.69921875" style="3" customWidth="1"/>
    <col min="2" max="2" width="9.69921875" style="3" customWidth="1"/>
    <col min="3" max="5" width="15.69921875" style="3" customWidth="1"/>
    <col min="6" max="8" width="13.59765625" style="3" customWidth="1"/>
    <col min="9" max="16384" width="9.69921875" style="3"/>
  </cols>
  <sheetData>
    <row r="1" spans="1:10" x14ac:dyDescent="0.25">
      <c r="A1" s="11"/>
      <c r="B1" s="11"/>
      <c r="C1" s="11"/>
      <c r="D1" s="11"/>
      <c r="E1" s="11"/>
      <c r="F1" s="101"/>
      <c r="G1" s="101"/>
      <c r="H1" s="101"/>
    </row>
    <row r="2" spans="1:10" x14ac:dyDescent="0.25">
      <c r="A2" s="168" t="s">
        <v>26</v>
      </c>
      <c r="B2" s="186">
        <f>input!E4</f>
        <v>0</v>
      </c>
      <c r="C2" s="186"/>
      <c r="D2" s="42"/>
      <c r="E2" s="13"/>
      <c r="F2" s="103"/>
      <c r="G2" s="104"/>
      <c r="H2" s="100"/>
      <c r="I2" s="1"/>
      <c r="J2" s="2"/>
    </row>
    <row r="3" spans="1:10" x14ac:dyDescent="0.25">
      <c r="A3" s="12"/>
      <c r="B3" s="13"/>
      <c r="C3" s="42"/>
      <c r="D3" s="42"/>
      <c r="E3" s="13"/>
      <c r="F3" s="103"/>
      <c r="G3" s="104"/>
      <c r="H3" s="100"/>
      <c r="I3" s="1"/>
      <c r="J3" s="2"/>
    </row>
    <row r="4" spans="1:10" x14ac:dyDescent="0.25">
      <c r="A4" s="168" t="s">
        <v>27</v>
      </c>
      <c r="B4" s="187">
        <f>input!E6</f>
        <v>0</v>
      </c>
      <c r="C4" s="188"/>
      <c r="D4" s="170"/>
      <c r="E4" s="13"/>
      <c r="F4" s="101">
        <f>input!E8</f>
        <v>2025</v>
      </c>
      <c r="G4" s="105"/>
      <c r="H4" s="100"/>
      <c r="I4" s="1"/>
      <c r="J4" s="2"/>
    </row>
    <row r="5" spans="1:10" x14ac:dyDescent="0.25">
      <c r="A5" s="11"/>
      <c r="B5" s="11"/>
      <c r="C5" s="11"/>
      <c r="D5" s="11"/>
      <c r="E5" s="11"/>
      <c r="F5" s="101"/>
      <c r="G5" s="100"/>
      <c r="H5" s="100"/>
      <c r="I5" s="1"/>
      <c r="J5" s="1"/>
    </row>
    <row r="6" spans="1:10" x14ac:dyDescent="0.25">
      <c r="A6" s="14" t="s">
        <v>28</v>
      </c>
      <c r="B6" s="13"/>
      <c r="C6" s="13"/>
      <c r="D6" s="13"/>
      <c r="E6" s="13"/>
      <c r="F6" s="103"/>
      <c r="G6" s="100"/>
      <c r="H6" s="100"/>
      <c r="I6" s="1"/>
      <c r="J6" s="1"/>
    </row>
    <row r="7" spans="1:10" x14ac:dyDescent="0.25">
      <c r="A7" s="15" t="s">
        <v>29</v>
      </c>
      <c r="B7" s="13"/>
      <c r="C7" s="16" t="s">
        <v>30</v>
      </c>
      <c r="D7" s="17" t="s">
        <v>31</v>
      </c>
      <c r="E7" s="17" t="s">
        <v>32</v>
      </c>
      <c r="F7" s="100"/>
      <c r="G7" s="100"/>
      <c r="H7" s="100"/>
      <c r="I7" s="1"/>
    </row>
    <row r="8" spans="1:10" x14ac:dyDescent="0.25">
      <c r="A8" s="191" t="s">
        <v>33</v>
      </c>
      <c r="B8" s="192"/>
      <c r="C8" s="19" t="str">
        <f>CONCATENATE("Actual ",F4-2,"")</f>
        <v>Actual 2023</v>
      </c>
      <c r="D8" s="19" t="str">
        <f>CONCATENATE("Esitmate ",F4-1,"")</f>
        <v>Esitmate 2024</v>
      </c>
      <c r="E8" s="19" t="str">
        <f>CONCATENATE("Year ",F4,"")</f>
        <v>Year 2025</v>
      </c>
      <c r="F8" s="100"/>
      <c r="G8" s="100"/>
      <c r="H8" s="100"/>
      <c r="I8" s="1"/>
    </row>
    <row r="9" spans="1:10" x14ac:dyDescent="0.25">
      <c r="A9" s="22" t="s">
        <v>34</v>
      </c>
      <c r="B9" s="23"/>
      <c r="C9" s="4"/>
      <c r="D9" s="20">
        <f>C43</f>
        <v>0</v>
      </c>
      <c r="E9" s="20">
        <f>D43</f>
        <v>0</v>
      </c>
      <c r="F9" s="100"/>
      <c r="G9" s="100"/>
      <c r="H9" s="100"/>
      <c r="I9" s="1"/>
    </row>
    <row r="10" spans="1:10" x14ac:dyDescent="0.25">
      <c r="A10" s="24" t="s">
        <v>35</v>
      </c>
      <c r="B10" s="25"/>
      <c r="C10" s="21"/>
      <c r="D10" s="21"/>
      <c r="E10" s="21"/>
      <c r="F10" s="100"/>
      <c r="G10" s="100"/>
      <c r="H10" s="100"/>
      <c r="I10" s="1"/>
    </row>
    <row r="11" spans="1:10" x14ac:dyDescent="0.25">
      <c r="A11" s="24" t="s">
        <v>36</v>
      </c>
      <c r="B11" s="25"/>
      <c r="C11" s="4"/>
      <c r="D11" s="4"/>
      <c r="E11" s="21" t="s">
        <v>37</v>
      </c>
      <c r="F11" s="100"/>
      <c r="G11" s="100"/>
      <c r="H11" s="100"/>
      <c r="I11" s="1"/>
    </row>
    <row r="12" spans="1:10" x14ac:dyDescent="0.25">
      <c r="A12" s="24" t="s">
        <v>38</v>
      </c>
      <c r="B12" s="25"/>
      <c r="C12" s="4"/>
      <c r="D12" s="4"/>
      <c r="E12" s="4"/>
      <c r="F12" s="100"/>
      <c r="G12" s="100"/>
      <c r="H12" s="100"/>
      <c r="I12" s="1"/>
    </row>
    <row r="13" spans="1:10" x14ac:dyDescent="0.25">
      <c r="A13" s="24" t="s">
        <v>39</v>
      </c>
      <c r="B13" s="25"/>
      <c r="C13" s="4"/>
      <c r="D13" s="4"/>
      <c r="E13" s="20">
        <f>D55</f>
        <v>0</v>
      </c>
      <c r="F13" s="100"/>
      <c r="G13" s="100"/>
      <c r="H13" s="100"/>
      <c r="I13" s="1"/>
    </row>
    <row r="14" spans="1:10" x14ac:dyDescent="0.25">
      <c r="A14" s="24" t="s">
        <v>40</v>
      </c>
      <c r="B14" s="25"/>
      <c r="C14" s="4"/>
      <c r="D14" s="4"/>
      <c r="E14" s="20">
        <f>E55</f>
        <v>0</v>
      </c>
      <c r="F14" s="100"/>
      <c r="G14" s="100"/>
      <c r="H14" s="100"/>
      <c r="I14" s="1"/>
    </row>
    <row r="15" spans="1:10" x14ac:dyDescent="0.25">
      <c r="A15" s="24" t="s">
        <v>41</v>
      </c>
      <c r="B15" s="25"/>
      <c r="C15" s="4"/>
      <c r="D15" s="4"/>
      <c r="E15" s="20">
        <f>F55</f>
        <v>0</v>
      </c>
      <c r="F15" s="100"/>
      <c r="G15" s="100"/>
      <c r="H15" s="100"/>
      <c r="I15" s="1"/>
    </row>
    <row r="16" spans="1:10" x14ac:dyDescent="0.25">
      <c r="A16" s="110" t="s">
        <v>42</v>
      </c>
      <c r="B16" s="25"/>
      <c r="C16" s="4"/>
      <c r="D16" s="4"/>
      <c r="E16" s="20">
        <f>G55</f>
        <v>0</v>
      </c>
      <c r="F16" s="100"/>
      <c r="G16" s="100"/>
      <c r="H16" s="100"/>
      <c r="I16" s="1"/>
    </row>
    <row r="17" spans="1:9" x14ac:dyDescent="0.25">
      <c r="A17" s="110" t="s">
        <v>43</v>
      </c>
      <c r="B17" s="25"/>
      <c r="C17" s="4"/>
      <c r="D17" s="4"/>
      <c r="E17" s="20">
        <f>H55</f>
        <v>0</v>
      </c>
      <c r="F17" s="100"/>
      <c r="G17" s="100"/>
      <c r="H17" s="100"/>
      <c r="I17" s="1"/>
    </row>
    <row r="18" spans="1:9" x14ac:dyDescent="0.25">
      <c r="A18" s="24" t="s">
        <v>44</v>
      </c>
      <c r="B18" s="25"/>
      <c r="C18" s="4"/>
      <c r="D18" s="4"/>
      <c r="E18" s="85"/>
      <c r="F18" s="100"/>
      <c r="G18" s="100"/>
      <c r="H18" s="100"/>
      <c r="I18" s="1"/>
    </row>
    <row r="19" spans="1:9" x14ac:dyDescent="0.25">
      <c r="A19" s="5"/>
      <c r="B19" s="6"/>
      <c r="C19" s="4"/>
      <c r="D19" s="4"/>
      <c r="E19" s="4"/>
      <c r="F19" s="100"/>
      <c r="G19" s="100"/>
      <c r="H19" s="100"/>
      <c r="I19" s="1"/>
    </row>
    <row r="20" spans="1:9" x14ac:dyDescent="0.25">
      <c r="A20" s="5"/>
      <c r="B20" s="6"/>
      <c r="C20" s="4"/>
      <c r="D20" s="4"/>
      <c r="E20" s="4"/>
      <c r="F20" s="100"/>
      <c r="G20" s="100"/>
      <c r="H20" s="100"/>
      <c r="I20" s="1"/>
    </row>
    <row r="21" spans="1:9" x14ac:dyDescent="0.25">
      <c r="A21" s="5"/>
      <c r="B21" s="6"/>
      <c r="C21" s="4"/>
      <c r="D21" s="4"/>
      <c r="E21" s="4"/>
      <c r="F21" s="100"/>
      <c r="G21" s="100"/>
      <c r="H21" s="100"/>
      <c r="I21" s="1"/>
    </row>
    <row r="22" spans="1:9" x14ac:dyDescent="0.25">
      <c r="A22" s="5"/>
      <c r="B22" s="6"/>
      <c r="C22" s="4"/>
      <c r="D22" s="4"/>
      <c r="E22" s="4"/>
      <c r="F22" s="100"/>
      <c r="G22" s="100"/>
      <c r="H22" s="100"/>
      <c r="I22" s="1"/>
    </row>
    <row r="23" spans="1:9" x14ac:dyDescent="0.25">
      <c r="A23" s="5"/>
      <c r="B23" s="6"/>
      <c r="C23" s="4"/>
      <c r="D23" s="4"/>
      <c r="E23" s="4"/>
      <c r="F23" s="100"/>
      <c r="G23" s="100"/>
      <c r="H23" s="100"/>
      <c r="I23" s="1"/>
    </row>
    <row r="24" spans="1:9" x14ac:dyDescent="0.25">
      <c r="A24" s="5"/>
      <c r="B24" s="6"/>
      <c r="C24" s="4"/>
      <c r="D24" s="4"/>
      <c r="E24" s="4"/>
      <c r="F24" s="100"/>
      <c r="G24" s="100"/>
      <c r="H24" s="100"/>
      <c r="I24" s="1"/>
    </row>
    <row r="25" spans="1:9" x14ac:dyDescent="0.25">
      <c r="A25" s="5"/>
      <c r="B25" s="6"/>
      <c r="C25" s="4"/>
      <c r="D25" s="4"/>
      <c r="E25" s="4"/>
      <c r="F25" s="100"/>
      <c r="G25" s="100"/>
      <c r="H25" s="100"/>
      <c r="I25" s="1"/>
    </row>
    <row r="26" spans="1:9" x14ac:dyDescent="0.25">
      <c r="A26" s="7" t="s">
        <v>45</v>
      </c>
      <c r="B26" s="6"/>
      <c r="C26" s="4"/>
      <c r="D26" s="4"/>
      <c r="E26" s="4"/>
      <c r="F26" s="100"/>
      <c r="G26" s="100"/>
      <c r="H26" s="100"/>
      <c r="I26" s="1"/>
    </row>
    <row r="27" spans="1:9" x14ac:dyDescent="0.25">
      <c r="A27" s="26" t="s">
        <v>46</v>
      </c>
      <c r="B27" s="25"/>
      <c r="C27" s="150">
        <f>SUM(C11:C26)</f>
        <v>0</v>
      </c>
      <c r="D27" s="150">
        <f>SUM(D11:D26)</f>
        <v>0</v>
      </c>
      <c r="E27" s="150">
        <f>SUM(E11:E26)</f>
        <v>0</v>
      </c>
      <c r="F27" s="100"/>
      <c r="G27" s="100"/>
      <c r="H27" s="100"/>
      <c r="I27" s="1"/>
    </row>
    <row r="28" spans="1:9" x14ac:dyDescent="0.25">
      <c r="A28" s="26" t="s">
        <v>47</v>
      </c>
      <c r="B28" s="25"/>
      <c r="C28" s="150">
        <f>C9+C27</f>
        <v>0</v>
      </c>
      <c r="D28" s="150">
        <f>D9+D27</f>
        <v>0</v>
      </c>
      <c r="E28" s="150">
        <f>E9+E27</f>
        <v>0</v>
      </c>
      <c r="F28" s="100"/>
      <c r="G28" s="100"/>
      <c r="H28" s="100"/>
      <c r="I28" s="1"/>
    </row>
    <row r="29" spans="1:9" x14ac:dyDescent="0.25">
      <c r="A29" s="24" t="s">
        <v>48</v>
      </c>
      <c r="B29" s="25"/>
      <c r="C29" s="23"/>
      <c r="D29" s="23"/>
      <c r="E29" s="23"/>
      <c r="F29" s="100"/>
      <c r="G29" s="100"/>
      <c r="H29" s="100"/>
      <c r="I29" s="1"/>
    </row>
    <row r="30" spans="1:9" x14ac:dyDescent="0.25">
      <c r="A30" s="5"/>
      <c r="B30" s="6"/>
      <c r="C30" s="4"/>
      <c r="D30" s="4"/>
      <c r="E30" s="4"/>
      <c r="F30" s="100"/>
      <c r="G30" s="100"/>
      <c r="H30" s="100"/>
      <c r="I30" s="1"/>
    </row>
    <row r="31" spans="1:9" x14ac:dyDescent="0.25">
      <c r="A31" s="5"/>
      <c r="B31" s="6"/>
      <c r="C31" s="4"/>
      <c r="D31" s="4"/>
      <c r="E31" s="4"/>
      <c r="F31" s="100"/>
      <c r="G31" s="100"/>
      <c r="H31" s="100"/>
      <c r="I31" s="1"/>
    </row>
    <row r="32" spans="1:9" x14ac:dyDescent="0.25">
      <c r="A32" s="5"/>
      <c r="B32" s="6"/>
      <c r="C32" s="4"/>
      <c r="D32" s="4"/>
      <c r="E32" s="4"/>
      <c r="F32" s="100"/>
      <c r="G32" s="100"/>
      <c r="H32" s="100"/>
      <c r="I32" s="1"/>
    </row>
    <row r="33" spans="1:10" x14ac:dyDescent="0.25">
      <c r="A33" s="5"/>
      <c r="B33" s="6"/>
      <c r="C33" s="4"/>
      <c r="D33" s="4"/>
      <c r="E33" s="4"/>
      <c r="F33" s="100"/>
      <c r="G33" s="100"/>
      <c r="H33" s="100"/>
      <c r="I33" s="1"/>
    </row>
    <row r="34" spans="1:10" x14ac:dyDescent="0.25">
      <c r="A34" s="5"/>
      <c r="B34" s="6"/>
      <c r="C34" s="4"/>
      <c r="D34" s="4"/>
      <c r="E34" s="4"/>
      <c r="F34" s="100"/>
      <c r="G34" s="100"/>
      <c r="H34" s="100"/>
      <c r="I34" s="1"/>
    </row>
    <row r="35" spans="1:10" x14ac:dyDescent="0.25">
      <c r="A35" s="5"/>
      <c r="B35" s="6"/>
      <c r="C35" s="4"/>
      <c r="D35" s="4"/>
      <c r="E35" s="4"/>
      <c r="F35" s="100"/>
      <c r="G35" s="100"/>
      <c r="H35" s="100"/>
      <c r="I35" s="1"/>
    </row>
    <row r="36" spans="1:10" x14ac:dyDescent="0.25">
      <c r="A36" s="5"/>
      <c r="B36" s="6"/>
      <c r="C36" s="4"/>
      <c r="D36" s="4"/>
      <c r="E36" s="4"/>
      <c r="F36" s="100"/>
      <c r="G36" s="100"/>
      <c r="H36" s="100"/>
      <c r="I36" s="1"/>
    </row>
    <row r="37" spans="1:10" x14ac:dyDescent="0.25">
      <c r="A37" s="5"/>
      <c r="B37" s="6"/>
      <c r="C37" s="4"/>
      <c r="D37" s="4"/>
      <c r="E37" s="4"/>
      <c r="F37" s="100"/>
      <c r="G37" s="100"/>
      <c r="H37" s="100"/>
      <c r="I37" s="1"/>
    </row>
    <row r="38" spans="1:10" x14ac:dyDescent="0.25">
      <c r="A38" s="5"/>
      <c r="B38" s="6"/>
      <c r="C38" s="4"/>
      <c r="D38" s="4"/>
      <c r="E38" s="4"/>
      <c r="F38" s="100"/>
      <c r="G38" s="100"/>
      <c r="H38" s="100"/>
      <c r="I38" s="1"/>
    </row>
    <row r="39" spans="1:10" x14ac:dyDescent="0.25">
      <c r="A39" s="5"/>
      <c r="B39" s="6"/>
      <c r="C39" s="4"/>
      <c r="D39" s="4"/>
      <c r="E39" s="4"/>
      <c r="F39" s="100"/>
      <c r="G39" s="100"/>
      <c r="H39" s="100"/>
      <c r="I39" s="1"/>
    </row>
    <row r="40" spans="1:10" x14ac:dyDescent="0.25">
      <c r="A40" s="5"/>
      <c r="B40" s="6"/>
      <c r="C40" s="4"/>
      <c r="D40" s="4"/>
      <c r="E40" s="4"/>
      <c r="F40" s="100"/>
      <c r="G40" s="100"/>
      <c r="H40" s="100"/>
      <c r="I40" s="1"/>
    </row>
    <row r="41" spans="1:10" x14ac:dyDescent="0.25">
      <c r="A41" s="173" t="str">
        <f>CONCATENATE("Cash Reserve (",F4," column)")</f>
        <v>Cash Reserve (2025 column)</v>
      </c>
      <c r="B41" s="6"/>
      <c r="C41" s="4"/>
      <c r="D41" s="4"/>
      <c r="E41" s="4"/>
      <c r="F41" s="100"/>
      <c r="G41" s="100"/>
      <c r="H41" s="100"/>
      <c r="I41" s="1"/>
    </row>
    <row r="42" spans="1:10" x14ac:dyDescent="0.25">
      <c r="A42" s="26" t="s">
        <v>49</v>
      </c>
      <c r="B42" s="25"/>
      <c r="C42" s="150">
        <f>SUM(C30:C41)</f>
        <v>0</v>
      </c>
      <c r="D42" s="150">
        <f>SUM(D30:D41)</f>
        <v>0</v>
      </c>
      <c r="E42" s="150">
        <f>SUM(E30:E41)</f>
        <v>0</v>
      </c>
      <c r="F42" s="100"/>
      <c r="G42" s="100"/>
      <c r="H42" s="100"/>
      <c r="I42" s="1"/>
    </row>
    <row r="43" spans="1:10" ht="16.5" thickBot="1" x14ac:dyDescent="0.3">
      <c r="A43" s="24" t="s">
        <v>50</v>
      </c>
      <c r="B43" s="25"/>
      <c r="C43" s="149">
        <f>C28-C42</f>
        <v>0</v>
      </c>
      <c r="D43" s="149">
        <f>D28-D42</f>
        <v>0</v>
      </c>
      <c r="E43" s="21" t="s">
        <v>37</v>
      </c>
      <c r="F43" s="100"/>
      <c r="G43" s="100"/>
      <c r="H43" s="100"/>
      <c r="I43" s="1"/>
    </row>
    <row r="44" spans="1:10" ht="16.5" thickTop="1" x14ac:dyDescent="0.25">
      <c r="A44" s="13"/>
      <c r="B44" s="13"/>
      <c r="C44" s="13"/>
      <c r="D44" s="27" t="s">
        <v>51</v>
      </c>
      <c r="E44" s="4"/>
      <c r="F44" s="100"/>
      <c r="G44" s="100"/>
      <c r="H44" s="100"/>
      <c r="I44" s="1"/>
    </row>
    <row r="45" spans="1:10" x14ac:dyDescent="0.25">
      <c r="A45" s="13"/>
      <c r="B45" s="13"/>
      <c r="C45" s="13"/>
      <c r="D45" s="27" t="s">
        <v>52</v>
      </c>
      <c r="E45" s="20">
        <f>E42+E44</f>
        <v>0</v>
      </c>
      <c r="F45" s="100"/>
      <c r="G45" s="100"/>
      <c r="H45" s="100"/>
      <c r="I45" s="1"/>
      <c r="J45" s="1"/>
    </row>
    <row r="46" spans="1:10" x14ac:dyDescent="0.25">
      <c r="A46" s="13"/>
      <c r="B46" s="13"/>
      <c r="C46" s="13"/>
      <c r="D46" s="27" t="s">
        <v>53</v>
      </c>
      <c r="E46" s="20">
        <f>IF(E45-E28&gt;0,E45-E28,0)</f>
        <v>0</v>
      </c>
      <c r="F46" s="100"/>
      <c r="G46" s="100"/>
      <c r="H46" s="100"/>
      <c r="I46" s="1"/>
      <c r="J46" s="1"/>
    </row>
    <row r="47" spans="1:10" x14ac:dyDescent="0.25">
      <c r="A47" s="28"/>
      <c r="B47" s="184" t="s">
        <v>54</v>
      </c>
      <c r="C47" s="185"/>
      <c r="D47" s="107"/>
      <c r="E47" s="20">
        <f>ROUND(IF(D47&gt;0,(E46*D47),0),0)</f>
        <v>0</v>
      </c>
      <c r="F47" s="100"/>
      <c r="G47" s="100"/>
      <c r="H47" s="100"/>
      <c r="I47" s="1"/>
      <c r="J47" s="1"/>
    </row>
    <row r="48" spans="1:10" ht="16.5" thickBot="1" x14ac:dyDescent="0.3">
      <c r="A48" s="13"/>
      <c r="B48" s="13"/>
      <c r="C48" s="13"/>
      <c r="D48" s="168" t="str">
        <f>CONCATENATE("Amount ",F4-1," Ad Valorem Tax")</f>
        <v>Amount 2024 Ad Valorem Tax</v>
      </c>
      <c r="E48" s="149">
        <f>E46+E47</f>
        <v>0</v>
      </c>
      <c r="F48" s="100"/>
      <c r="G48" s="100"/>
      <c r="H48" s="100"/>
      <c r="I48" s="1"/>
      <c r="J48" s="1"/>
    </row>
    <row r="49" spans="1:10" ht="16.5" thickTop="1" x14ac:dyDescent="0.25">
      <c r="A49" s="13"/>
      <c r="B49" s="13"/>
      <c r="C49" s="13"/>
      <c r="D49" s="13"/>
      <c r="E49" s="13"/>
      <c r="F49" s="103"/>
      <c r="G49" s="100"/>
      <c r="H49" s="100"/>
      <c r="I49" s="1"/>
      <c r="J49" s="1"/>
    </row>
    <row r="50" spans="1:10" x14ac:dyDescent="0.25">
      <c r="A50" s="13"/>
      <c r="B50" s="13"/>
      <c r="C50" s="13"/>
      <c r="D50" s="13"/>
      <c r="E50" s="13"/>
      <c r="F50" s="103"/>
      <c r="G50" s="102"/>
      <c r="H50" s="101"/>
      <c r="I50" s="1"/>
      <c r="J50" s="1"/>
    </row>
    <row r="51" spans="1:10" x14ac:dyDescent="0.25">
      <c r="A51" s="32" t="s">
        <v>55</v>
      </c>
      <c r="B51" s="33"/>
      <c r="C51" s="29"/>
      <c r="D51" s="29"/>
      <c r="E51" s="29"/>
      <c r="F51" s="106"/>
      <c r="G51" s="102"/>
      <c r="H51" s="101"/>
    </row>
    <row r="52" spans="1:10" x14ac:dyDescent="0.25">
      <c r="A52" s="30"/>
      <c r="B52" s="30"/>
      <c r="C52" s="30"/>
      <c r="D52" s="30"/>
      <c r="E52" s="30"/>
      <c r="F52" s="103"/>
      <c r="G52" s="102"/>
      <c r="H52" s="101"/>
    </row>
    <row r="53" spans="1:10" x14ac:dyDescent="0.25">
      <c r="A53" s="34" t="str">
        <f>CONCATENATE("",F4-1," Budgeted Fund")</f>
        <v>2024 Budgeted Fund</v>
      </c>
      <c r="B53" s="35"/>
      <c r="C53" s="195" t="str">
        <f>CONCATENATE("Budget Tax Levy Amounts for ",F4-1,"")</f>
        <v>Budget Tax Levy Amounts for 2024</v>
      </c>
      <c r="D53" s="180" t="str">
        <f>CONCATENATE("Allocation for Year ",F4,"")</f>
        <v>Allocation for Year 2025</v>
      </c>
      <c r="E53" s="181"/>
      <c r="F53" s="181"/>
      <c r="G53" s="182"/>
      <c r="H53" s="183"/>
    </row>
    <row r="54" spans="1:10" x14ac:dyDescent="0.25">
      <c r="A54" s="18" t="s">
        <v>56</v>
      </c>
      <c r="B54" s="65"/>
      <c r="C54" s="196"/>
      <c r="D54" s="31" t="s">
        <v>57</v>
      </c>
      <c r="E54" s="31" t="s">
        <v>58</v>
      </c>
      <c r="F54" s="13" t="s">
        <v>59</v>
      </c>
      <c r="G54" s="108" t="s">
        <v>60</v>
      </c>
      <c r="H54" s="109" t="s">
        <v>61</v>
      </c>
    </row>
    <row r="55" spans="1:10" x14ac:dyDescent="0.25">
      <c r="A55" s="193" t="str">
        <f>A8</f>
        <v>General Fund</v>
      </c>
      <c r="B55" s="194"/>
      <c r="C55" s="4"/>
      <c r="D55" s="20">
        <f>IF($D$59=0,0,D59-D56)</f>
        <v>0</v>
      </c>
      <c r="E55" s="20">
        <f>IF($E$60=0,0,E60-E56)</f>
        <v>0</v>
      </c>
      <c r="F55" s="20">
        <f>IF($F$61=0,0,F61-F56)</f>
        <v>0</v>
      </c>
      <c r="G55" s="20">
        <f>IF($G$62=0,0,G62-G56)</f>
        <v>0</v>
      </c>
      <c r="H55" s="20">
        <f>IF($H$63=0,0,H63-H56)</f>
        <v>0</v>
      </c>
    </row>
    <row r="56" spans="1:10" x14ac:dyDescent="0.25">
      <c r="A56" s="193">
        <f>A80</f>
        <v>0</v>
      </c>
      <c r="B56" s="194"/>
      <c r="C56" s="4"/>
      <c r="D56" s="20">
        <f>IF($D$59=0,0,ROUND(($D$59/$C$57)*C56,0))</f>
        <v>0</v>
      </c>
      <c r="E56" s="20">
        <f>IF($E$60=0,0,ROUND(($E$60/$C$57)*C56,0))</f>
        <v>0</v>
      </c>
      <c r="F56" s="20">
        <f>IF($F$61=0,0,ROUND(($F$61/$C$57)*C56,0))</f>
        <v>0</v>
      </c>
      <c r="G56" s="20">
        <f>IF($G$62=0,0,ROUND(($G$62/$C$57)*C56,0))</f>
        <v>0</v>
      </c>
      <c r="H56" s="20">
        <f>IF($H$63=0,0,ROUND(($H$63/$C$57)*C56,0))</f>
        <v>0</v>
      </c>
    </row>
    <row r="57" spans="1:10" ht="16.5" thickBot="1" x14ac:dyDescent="0.3">
      <c r="A57" s="13"/>
      <c r="B57" s="64" t="s">
        <v>62</v>
      </c>
      <c r="C57" s="149">
        <f t="shared" ref="C57:H57" si="0">SUM(C55:C56)</f>
        <v>0</v>
      </c>
      <c r="D57" s="149">
        <f t="shared" si="0"/>
        <v>0</v>
      </c>
      <c r="E57" s="149">
        <f t="shared" si="0"/>
        <v>0</v>
      </c>
      <c r="F57" s="149">
        <f t="shared" si="0"/>
        <v>0</v>
      </c>
      <c r="G57" s="149">
        <f t="shared" si="0"/>
        <v>0</v>
      </c>
      <c r="H57" s="149">
        <f t="shared" si="0"/>
        <v>0</v>
      </c>
    </row>
    <row r="58" spans="1:10" ht="16.5" thickTop="1" x14ac:dyDescent="0.25">
      <c r="A58" s="13"/>
      <c r="B58" s="12"/>
      <c r="C58" s="37"/>
      <c r="D58" s="38"/>
      <c r="E58" s="37"/>
      <c r="F58" s="37"/>
      <c r="G58" s="102"/>
      <c r="H58" s="102"/>
    </row>
    <row r="59" spans="1:10" x14ac:dyDescent="0.25">
      <c r="A59" s="13"/>
      <c r="B59" s="11"/>
      <c r="C59" s="168" t="s">
        <v>63</v>
      </c>
      <c r="D59" s="4"/>
      <c r="E59" s="13"/>
      <c r="F59" s="13"/>
      <c r="G59" s="102"/>
      <c r="H59" s="102"/>
    </row>
    <row r="60" spans="1:10" x14ac:dyDescent="0.25">
      <c r="A60" s="13"/>
      <c r="B60" s="13"/>
      <c r="C60" s="11"/>
      <c r="D60" s="168" t="s">
        <v>64</v>
      </c>
      <c r="E60" s="4"/>
      <c r="F60" s="13"/>
      <c r="G60" s="102"/>
      <c r="H60" s="102"/>
    </row>
    <row r="61" spans="1:10" x14ac:dyDescent="0.25">
      <c r="A61" s="13"/>
      <c r="B61" s="13"/>
      <c r="C61" s="13"/>
      <c r="D61" s="11"/>
      <c r="E61" s="168" t="s">
        <v>65</v>
      </c>
      <c r="F61" s="4"/>
      <c r="G61" s="102"/>
      <c r="H61" s="102"/>
    </row>
    <row r="62" spans="1:10" x14ac:dyDescent="0.25">
      <c r="A62" s="13"/>
      <c r="B62" s="13"/>
      <c r="C62" s="13"/>
      <c r="D62" s="11"/>
      <c r="E62" s="168"/>
      <c r="F62" s="102" t="s">
        <v>66</v>
      </c>
      <c r="G62" s="4"/>
      <c r="H62" s="102"/>
    </row>
    <row r="63" spans="1:10" x14ac:dyDescent="0.25">
      <c r="A63" s="13"/>
      <c r="B63" s="13"/>
      <c r="C63" s="13"/>
      <c r="D63" s="11"/>
      <c r="E63" s="168"/>
      <c r="F63" s="102"/>
      <c r="G63" s="102" t="s">
        <v>67</v>
      </c>
      <c r="H63" s="4"/>
    </row>
    <row r="64" spans="1:10" x14ac:dyDescent="0.25">
      <c r="A64" s="13"/>
      <c r="B64" s="13"/>
      <c r="C64" s="13"/>
      <c r="D64" s="11"/>
      <c r="E64" s="168"/>
      <c r="F64" s="102"/>
      <c r="G64" s="102"/>
      <c r="H64" s="102"/>
    </row>
    <row r="65" spans="1:8" x14ac:dyDescent="0.25">
      <c r="A65" s="118" t="s">
        <v>68</v>
      </c>
      <c r="B65" s="35"/>
      <c r="C65" s="35"/>
      <c r="D65" s="83"/>
      <c r="E65" s="124"/>
      <c r="F65" s="127"/>
      <c r="G65" s="102"/>
      <c r="H65" s="102"/>
    </row>
    <row r="66" spans="1:8" x14ac:dyDescent="0.25">
      <c r="A66" s="114"/>
      <c r="B66" s="13"/>
      <c r="C66" s="13"/>
      <c r="D66" s="11"/>
      <c r="E66" s="125"/>
      <c r="F66" s="127"/>
      <c r="G66" s="102"/>
      <c r="H66" s="102"/>
    </row>
    <row r="67" spans="1:8" x14ac:dyDescent="0.25">
      <c r="A67" s="115"/>
      <c r="B67" s="116"/>
      <c r="C67" s="116"/>
      <c r="D67" s="117"/>
      <c r="E67" s="126"/>
      <c r="F67" s="127"/>
      <c r="G67" s="102"/>
      <c r="H67" s="102"/>
    </row>
    <row r="68" spans="1:8" x14ac:dyDescent="0.25">
      <c r="A68" s="13"/>
      <c r="B68" s="13"/>
      <c r="C68" s="13"/>
      <c r="D68" s="11"/>
      <c r="E68" s="168"/>
      <c r="F68" s="102"/>
      <c r="G68" s="102"/>
      <c r="H68" s="102"/>
    </row>
    <row r="69" spans="1:8" x14ac:dyDescent="0.25">
      <c r="A69" s="13"/>
      <c r="B69" s="168" t="s">
        <v>69</v>
      </c>
      <c r="C69" s="10"/>
      <c r="D69" s="11"/>
      <c r="E69" s="168"/>
      <c r="F69" s="37"/>
      <c r="G69" s="102"/>
      <c r="H69" s="102"/>
    </row>
    <row r="70" spans="1:8" x14ac:dyDescent="0.25">
      <c r="A70" s="13"/>
      <c r="B70" s="13"/>
      <c r="C70" s="13"/>
      <c r="D70" s="11"/>
      <c r="E70" s="168"/>
      <c r="F70" s="37"/>
      <c r="G70" s="102"/>
      <c r="H70" s="102"/>
    </row>
    <row r="71" spans="1:8" x14ac:dyDescent="0.25">
      <c r="A71" s="11"/>
      <c r="B71" s="13"/>
      <c r="C71" s="13"/>
      <c r="D71" s="13"/>
      <c r="E71" s="13"/>
      <c r="F71" s="13"/>
      <c r="G71" s="102"/>
      <c r="H71" s="102"/>
    </row>
    <row r="72" spans="1:8" x14ac:dyDescent="0.25">
      <c r="A72" s="11"/>
      <c r="B72" s="13"/>
      <c r="C72" s="13"/>
      <c r="D72" s="13"/>
      <c r="E72" s="13"/>
      <c r="F72" s="13"/>
      <c r="G72" s="102"/>
      <c r="H72" s="102"/>
    </row>
    <row r="73" spans="1:8" x14ac:dyDescent="0.25">
      <c r="A73" s="11"/>
      <c r="B73" s="13"/>
      <c r="C73" s="13"/>
      <c r="D73" s="13"/>
      <c r="E73" s="13"/>
      <c r="F73" s="13"/>
      <c r="G73" s="102"/>
      <c r="H73" s="102"/>
    </row>
    <row r="74" spans="1:8" x14ac:dyDescent="0.25">
      <c r="A74" s="11"/>
      <c r="B74" s="13"/>
      <c r="C74" s="13"/>
      <c r="D74" s="13"/>
      <c r="E74" s="13"/>
      <c r="F74" s="13"/>
      <c r="G74" s="102"/>
      <c r="H74" s="102"/>
    </row>
    <row r="75" spans="1:8" x14ac:dyDescent="0.25">
      <c r="A75" s="11"/>
      <c r="B75" s="13"/>
      <c r="C75" s="13"/>
      <c r="D75" s="13"/>
      <c r="E75" s="13"/>
      <c r="F75" s="13"/>
      <c r="G75" s="102"/>
      <c r="H75" s="102"/>
    </row>
    <row r="76" spans="1:8" x14ac:dyDescent="0.25">
      <c r="A76" s="84">
        <f>B2</f>
        <v>0</v>
      </c>
      <c r="B76" s="13"/>
      <c r="C76" s="13"/>
      <c r="D76" s="13"/>
      <c r="E76" s="13"/>
      <c r="F76" s="13"/>
      <c r="G76" s="102"/>
      <c r="H76" s="102"/>
    </row>
    <row r="77" spans="1:8" x14ac:dyDescent="0.25">
      <c r="A77" s="84">
        <f>B4</f>
        <v>0</v>
      </c>
      <c r="B77" s="13"/>
      <c r="C77" s="13"/>
      <c r="D77" s="13"/>
      <c r="E77" s="13"/>
      <c r="F77" s="13">
        <f>F4</f>
        <v>2025</v>
      </c>
      <c r="G77" s="102"/>
      <c r="H77" s="102"/>
    </row>
    <row r="78" spans="1:8" x14ac:dyDescent="0.25">
      <c r="A78" s="14" t="s">
        <v>70</v>
      </c>
      <c r="B78" s="13"/>
      <c r="C78" s="13"/>
      <c r="D78" s="13"/>
      <c r="E78" s="13"/>
      <c r="F78" s="13"/>
      <c r="G78" s="102"/>
      <c r="H78" s="102"/>
    </row>
    <row r="79" spans="1:8" x14ac:dyDescent="0.25">
      <c r="A79" s="39" t="s">
        <v>29</v>
      </c>
      <c r="B79" s="35"/>
      <c r="C79" s="36" t="s">
        <v>30</v>
      </c>
      <c r="D79" s="36" t="s">
        <v>31</v>
      </c>
      <c r="E79" s="36" t="s">
        <v>32</v>
      </c>
      <c r="F79" s="100"/>
      <c r="G79" s="101"/>
      <c r="H79" s="102"/>
    </row>
    <row r="80" spans="1:8" x14ac:dyDescent="0.25">
      <c r="A80" s="189"/>
      <c r="B80" s="190"/>
      <c r="C80" s="46" t="str">
        <f>C8</f>
        <v>Actual 2023</v>
      </c>
      <c r="D80" s="46" t="str">
        <f>D8</f>
        <v>Esitmate 2024</v>
      </c>
      <c r="E80" s="46" t="str">
        <f>E8</f>
        <v>Year 2025</v>
      </c>
      <c r="F80" s="100"/>
      <c r="G80" s="101"/>
      <c r="H80" s="101"/>
    </row>
    <row r="81" spans="1:8" x14ac:dyDescent="0.25">
      <c r="A81" s="22" t="s">
        <v>34</v>
      </c>
      <c r="B81" s="23"/>
      <c r="C81" s="4"/>
      <c r="D81" s="40">
        <f>C112</f>
        <v>0</v>
      </c>
      <c r="E81" s="20">
        <f>D112</f>
        <v>0</v>
      </c>
      <c r="F81" s="100"/>
      <c r="G81" s="101"/>
      <c r="H81" s="101"/>
    </row>
    <row r="82" spans="1:8" x14ac:dyDescent="0.25">
      <c r="A82" s="24" t="s">
        <v>35</v>
      </c>
      <c r="B82" s="25"/>
      <c r="C82" s="21" t="s">
        <v>37</v>
      </c>
      <c r="D82" s="41" t="s">
        <v>37</v>
      </c>
      <c r="E82" s="21" t="s">
        <v>37</v>
      </c>
      <c r="F82" s="100"/>
      <c r="G82" s="101"/>
      <c r="H82" s="101"/>
    </row>
    <row r="83" spans="1:8" x14ac:dyDescent="0.25">
      <c r="A83" s="24" t="s">
        <v>36</v>
      </c>
      <c r="B83" s="25"/>
      <c r="C83" s="4"/>
      <c r="D83" s="9"/>
      <c r="E83" s="21" t="s">
        <v>37</v>
      </c>
      <c r="F83" s="100"/>
      <c r="G83" s="101"/>
      <c r="H83" s="101"/>
    </row>
    <row r="84" spans="1:8" x14ac:dyDescent="0.25">
      <c r="A84" s="24" t="s">
        <v>38</v>
      </c>
      <c r="B84" s="25"/>
      <c r="C84" s="4"/>
      <c r="D84" s="9"/>
      <c r="E84" s="4"/>
      <c r="F84" s="100"/>
      <c r="G84" s="101"/>
      <c r="H84" s="101"/>
    </row>
    <row r="85" spans="1:8" x14ac:dyDescent="0.25">
      <c r="A85" s="24" t="s">
        <v>39</v>
      </c>
      <c r="B85" s="25"/>
      <c r="C85" s="4"/>
      <c r="D85" s="9"/>
      <c r="E85" s="20">
        <f>D56</f>
        <v>0</v>
      </c>
      <c r="F85" s="100"/>
      <c r="G85" s="101"/>
      <c r="H85" s="101"/>
    </row>
    <row r="86" spans="1:8" x14ac:dyDescent="0.25">
      <c r="A86" s="24" t="s">
        <v>40</v>
      </c>
      <c r="B86" s="25"/>
      <c r="C86" s="4"/>
      <c r="D86" s="9"/>
      <c r="E86" s="20">
        <f>E56</f>
        <v>0</v>
      </c>
      <c r="F86" s="100"/>
      <c r="G86" s="101"/>
      <c r="H86" s="101"/>
    </row>
    <row r="87" spans="1:8" x14ac:dyDescent="0.25">
      <c r="A87" s="24" t="s">
        <v>41</v>
      </c>
      <c r="B87" s="25"/>
      <c r="C87" s="4"/>
      <c r="D87" s="9"/>
      <c r="E87" s="20">
        <f>F56</f>
        <v>0</v>
      </c>
      <c r="F87" s="100"/>
      <c r="G87" s="101"/>
      <c r="H87" s="101"/>
    </row>
    <row r="88" spans="1:8" x14ac:dyDescent="0.25">
      <c r="A88" s="110" t="s">
        <v>42</v>
      </c>
      <c r="B88" s="25"/>
      <c r="C88" s="4"/>
      <c r="D88" s="9"/>
      <c r="E88" s="20">
        <f>G56</f>
        <v>0</v>
      </c>
      <c r="F88" s="100"/>
      <c r="G88" s="101"/>
      <c r="H88" s="101"/>
    </row>
    <row r="89" spans="1:8" x14ac:dyDescent="0.25">
      <c r="A89" s="110" t="s">
        <v>43</v>
      </c>
      <c r="B89" s="25"/>
      <c r="C89" s="4"/>
      <c r="D89" s="9"/>
      <c r="E89" s="20">
        <f>H56</f>
        <v>0</v>
      </c>
      <c r="F89" s="100"/>
      <c r="G89" s="101"/>
      <c r="H89" s="101"/>
    </row>
    <row r="90" spans="1:8" x14ac:dyDescent="0.25">
      <c r="A90" s="24" t="s">
        <v>44</v>
      </c>
      <c r="B90" s="25"/>
      <c r="C90" s="4"/>
      <c r="D90" s="9"/>
      <c r="E90" s="4"/>
      <c r="F90" s="100"/>
      <c r="G90" s="101"/>
      <c r="H90" s="101"/>
    </row>
    <row r="91" spans="1:8" x14ac:dyDescent="0.25">
      <c r="A91" s="24"/>
      <c r="B91" s="25"/>
      <c r="C91" s="4"/>
      <c r="D91" s="9"/>
      <c r="E91" s="4"/>
      <c r="F91" s="100"/>
      <c r="G91" s="101"/>
      <c r="H91" s="101"/>
    </row>
    <row r="92" spans="1:8" x14ac:dyDescent="0.25">
      <c r="A92" s="60"/>
      <c r="B92" s="61"/>
      <c r="C92" s="4"/>
      <c r="D92" s="9"/>
      <c r="E92" s="4"/>
      <c r="F92" s="100"/>
      <c r="G92" s="101"/>
      <c r="H92" s="101"/>
    </row>
    <row r="93" spans="1:8" x14ac:dyDescent="0.25">
      <c r="A93" s="60"/>
      <c r="B93" s="61"/>
      <c r="C93" s="4"/>
      <c r="D93" s="9"/>
      <c r="E93" s="4"/>
      <c r="F93" s="100"/>
      <c r="G93" s="101"/>
      <c r="H93" s="101"/>
    </row>
    <row r="94" spans="1:8" x14ac:dyDescent="0.25">
      <c r="A94" s="5"/>
      <c r="B94" s="6"/>
      <c r="C94" s="4"/>
      <c r="D94" s="9"/>
      <c r="E94" s="4"/>
      <c r="F94" s="100"/>
      <c r="G94" s="101"/>
      <c r="H94" s="101"/>
    </row>
    <row r="95" spans="1:8" x14ac:dyDescent="0.25">
      <c r="A95" s="5"/>
      <c r="B95" s="6"/>
      <c r="C95" s="4"/>
      <c r="D95" s="9"/>
      <c r="E95" s="4"/>
      <c r="F95" s="100"/>
      <c r="G95" s="101"/>
      <c r="H95" s="101"/>
    </row>
    <row r="96" spans="1:8" x14ac:dyDescent="0.25">
      <c r="A96" s="7" t="s">
        <v>45</v>
      </c>
      <c r="B96" s="6"/>
      <c r="C96" s="4"/>
      <c r="D96" s="9"/>
      <c r="E96" s="4"/>
      <c r="F96" s="100"/>
      <c r="G96" s="101"/>
      <c r="H96" s="101"/>
    </row>
    <row r="97" spans="1:8" x14ac:dyDescent="0.25">
      <c r="A97" s="26" t="s">
        <v>46</v>
      </c>
      <c r="B97" s="25"/>
      <c r="C97" s="150">
        <f>SUM(C83:C96)</f>
        <v>0</v>
      </c>
      <c r="D97" s="150">
        <f>SUM(D83:D96)</f>
        <v>0</v>
      </c>
      <c r="E97" s="150">
        <f>SUM(E83:E96)</f>
        <v>0</v>
      </c>
      <c r="F97" s="100"/>
      <c r="G97" s="101"/>
      <c r="H97" s="101"/>
    </row>
    <row r="98" spans="1:8" x14ac:dyDescent="0.25">
      <c r="A98" s="26" t="s">
        <v>47</v>
      </c>
      <c r="B98" s="25"/>
      <c r="C98" s="150">
        <f>C81+C97</f>
        <v>0</v>
      </c>
      <c r="D98" s="150">
        <f>D81+D97</f>
        <v>0</v>
      </c>
      <c r="E98" s="150">
        <f>E81+E97</f>
        <v>0</v>
      </c>
      <c r="F98" s="100"/>
      <c r="G98" s="101"/>
      <c r="H98" s="101"/>
    </row>
    <row r="99" spans="1:8" x14ac:dyDescent="0.25">
      <c r="A99" s="24" t="s">
        <v>48</v>
      </c>
      <c r="B99" s="25"/>
      <c r="C99" s="23"/>
      <c r="D99" s="169"/>
      <c r="E99" s="23"/>
      <c r="F99" s="100"/>
      <c r="G99" s="101"/>
      <c r="H99" s="101"/>
    </row>
    <row r="100" spans="1:8" x14ac:dyDescent="0.25">
      <c r="A100" s="60"/>
      <c r="B100" s="61"/>
      <c r="C100" s="62"/>
      <c r="D100" s="63"/>
      <c r="E100" s="62"/>
      <c r="F100" s="100"/>
      <c r="G100" s="101"/>
      <c r="H100" s="101"/>
    </row>
    <row r="101" spans="1:8" x14ac:dyDescent="0.25">
      <c r="A101" s="5"/>
      <c r="B101" s="6"/>
      <c r="C101" s="4"/>
      <c r="D101" s="9"/>
      <c r="E101" s="4"/>
      <c r="F101" s="100"/>
      <c r="G101" s="101"/>
      <c r="H101" s="101"/>
    </row>
    <row r="102" spans="1:8" x14ac:dyDescent="0.25">
      <c r="A102" s="5"/>
      <c r="B102" s="6"/>
      <c r="C102" s="4"/>
      <c r="D102" s="9"/>
      <c r="E102" s="4"/>
      <c r="F102" s="100"/>
      <c r="G102" s="101"/>
      <c r="H102" s="101"/>
    </row>
    <row r="103" spans="1:8" x14ac:dyDescent="0.25">
      <c r="A103" s="5"/>
      <c r="B103" s="6"/>
      <c r="C103" s="4"/>
      <c r="D103" s="9"/>
      <c r="E103" s="4"/>
      <c r="F103" s="100"/>
      <c r="G103" s="101"/>
      <c r="H103" s="101"/>
    </row>
    <row r="104" spans="1:8" x14ac:dyDescent="0.25">
      <c r="A104" s="5"/>
      <c r="B104" s="6"/>
      <c r="C104" s="4"/>
      <c r="D104" s="9"/>
      <c r="E104" s="4"/>
      <c r="F104" s="100"/>
      <c r="G104" s="101"/>
      <c r="H104" s="101"/>
    </row>
    <row r="105" spans="1:8" x14ac:dyDescent="0.25">
      <c r="A105" s="5"/>
      <c r="B105" s="6"/>
      <c r="C105" s="4"/>
      <c r="D105" s="9"/>
      <c r="E105" s="4"/>
      <c r="F105" s="100"/>
      <c r="G105" s="101"/>
      <c r="H105" s="101"/>
    </row>
    <row r="106" spans="1:8" x14ac:dyDescent="0.25">
      <c r="A106" s="5"/>
      <c r="B106" s="6"/>
      <c r="C106" s="4"/>
      <c r="D106" s="9"/>
      <c r="E106" s="4"/>
      <c r="F106" s="100"/>
      <c r="G106" s="101"/>
      <c r="H106" s="101"/>
    </row>
    <row r="107" spans="1:8" x14ac:dyDescent="0.25">
      <c r="A107" s="5"/>
      <c r="B107" s="6"/>
      <c r="C107" s="4"/>
      <c r="D107" s="9"/>
      <c r="E107" s="4"/>
      <c r="F107" s="100"/>
      <c r="G107" s="101"/>
      <c r="H107" s="101"/>
    </row>
    <row r="108" spans="1:8" x14ac:dyDescent="0.25">
      <c r="A108" s="5"/>
      <c r="B108" s="6"/>
      <c r="C108" s="4"/>
      <c r="D108" s="9"/>
      <c r="E108" s="4"/>
      <c r="F108" s="100"/>
      <c r="G108" s="101"/>
      <c r="H108" s="101"/>
    </row>
    <row r="109" spans="1:8" x14ac:dyDescent="0.25">
      <c r="A109" s="5"/>
      <c r="B109" s="6"/>
      <c r="C109" s="4"/>
      <c r="D109" s="9"/>
      <c r="E109" s="4"/>
      <c r="F109" s="100"/>
      <c r="G109" s="101"/>
      <c r="H109" s="101"/>
    </row>
    <row r="110" spans="1:8" x14ac:dyDescent="0.25">
      <c r="A110" s="173" t="str">
        <f>CONCATENATE("Cash Reserve (",F4," column)")</f>
        <v>Cash Reserve (2025 column)</v>
      </c>
      <c r="B110" s="6"/>
      <c r="C110" s="4"/>
      <c r="D110" s="9"/>
      <c r="E110" s="4"/>
      <c r="F110" s="100"/>
      <c r="G110" s="101"/>
      <c r="H110" s="101"/>
    </row>
    <row r="111" spans="1:8" x14ac:dyDescent="0.25">
      <c r="A111" s="26" t="s">
        <v>49</v>
      </c>
      <c r="B111" s="25"/>
      <c r="C111" s="150">
        <f>SUM(C101:C110)</f>
        <v>0</v>
      </c>
      <c r="D111" s="150">
        <f>SUM(D101:D110)</f>
        <v>0</v>
      </c>
      <c r="E111" s="150">
        <f>SUM(E101:E110)</f>
        <v>0</v>
      </c>
      <c r="F111" s="100"/>
      <c r="G111" s="101"/>
      <c r="H111" s="101"/>
    </row>
    <row r="112" spans="1:8" ht="16.5" thickBot="1" x14ac:dyDescent="0.3">
      <c r="A112" s="24" t="s">
        <v>50</v>
      </c>
      <c r="B112" s="25"/>
      <c r="C112" s="149">
        <f>C98-C111</f>
        <v>0</v>
      </c>
      <c r="D112" s="149">
        <f>D98-D111</f>
        <v>0</v>
      </c>
      <c r="E112" s="21" t="s">
        <v>37</v>
      </c>
      <c r="F112" s="100"/>
      <c r="G112" s="101"/>
      <c r="H112" s="101"/>
    </row>
    <row r="113" spans="1:8" ht="16.5" thickTop="1" x14ac:dyDescent="0.25">
      <c r="A113" s="13"/>
      <c r="B113" s="13"/>
      <c r="C113" s="13"/>
      <c r="D113" s="27" t="s">
        <v>51</v>
      </c>
      <c r="E113" s="4"/>
      <c r="F113" s="100"/>
      <c r="G113" s="102"/>
      <c r="H113" s="101"/>
    </row>
    <row r="114" spans="1:8" x14ac:dyDescent="0.25">
      <c r="A114" s="13"/>
      <c r="B114" s="13"/>
      <c r="C114" s="13"/>
      <c r="D114" s="27" t="s">
        <v>52</v>
      </c>
      <c r="E114" s="20">
        <f>E111+E113</f>
        <v>0</v>
      </c>
      <c r="F114" s="100"/>
      <c r="G114" s="102"/>
      <c r="H114" s="101"/>
    </row>
    <row r="115" spans="1:8" x14ac:dyDescent="0.25">
      <c r="A115" s="13"/>
      <c r="B115" s="13"/>
      <c r="C115" s="13"/>
      <c r="D115" s="27" t="s">
        <v>53</v>
      </c>
      <c r="E115" s="20">
        <f>E114-E98</f>
        <v>0</v>
      </c>
      <c r="F115" s="100"/>
      <c r="G115" s="102"/>
      <c r="H115" s="101"/>
    </row>
    <row r="116" spans="1:8" x14ac:dyDescent="0.25">
      <c r="A116" s="28"/>
      <c r="B116" s="184" t="s">
        <v>71</v>
      </c>
      <c r="C116" s="185"/>
      <c r="D116" s="107"/>
      <c r="E116" s="20">
        <f>ROUND(IF(D116&gt;0,(E115*D116),0),)</f>
        <v>0</v>
      </c>
      <c r="F116" s="100"/>
      <c r="G116" s="102"/>
      <c r="H116" s="101"/>
    </row>
    <row r="117" spans="1:8" ht="16.5" thickBot="1" x14ac:dyDescent="0.3">
      <c r="A117" s="13"/>
      <c r="B117" s="13"/>
      <c r="C117" s="13"/>
      <c r="D117" s="168" t="str">
        <f>D48</f>
        <v>Amount 2024 Ad Valorem Tax</v>
      </c>
      <c r="E117" s="149">
        <f>E115+E116</f>
        <v>0</v>
      </c>
      <c r="F117" s="100"/>
      <c r="G117" s="102"/>
      <c r="H117" s="101"/>
    </row>
    <row r="118" spans="1:8" ht="16.5" thickTop="1" x14ac:dyDescent="0.25">
      <c r="A118" s="13"/>
      <c r="B118" s="13"/>
      <c r="C118" s="13"/>
      <c r="D118" s="168"/>
      <c r="E118" s="66"/>
      <c r="F118" s="100"/>
      <c r="G118" s="102"/>
      <c r="H118" s="101"/>
    </row>
    <row r="119" spans="1:8" x14ac:dyDescent="0.25">
      <c r="A119" s="118" t="s">
        <v>68</v>
      </c>
      <c r="B119" s="35"/>
      <c r="C119" s="35"/>
      <c r="D119" s="113"/>
      <c r="E119" s="119"/>
      <c r="F119" s="100"/>
      <c r="G119" s="102"/>
      <c r="H119" s="101"/>
    </row>
    <row r="120" spans="1:8" x14ac:dyDescent="0.25">
      <c r="A120" s="114"/>
      <c r="B120" s="13"/>
      <c r="C120" s="13"/>
      <c r="D120" s="168"/>
      <c r="E120" s="120"/>
      <c r="F120" s="100"/>
      <c r="G120" s="102"/>
      <c r="H120" s="101"/>
    </row>
    <row r="121" spans="1:8" x14ac:dyDescent="0.25">
      <c r="A121" s="121"/>
      <c r="B121" s="122"/>
      <c r="C121" s="122"/>
      <c r="D121" s="122"/>
      <c r="E121" s="123"/>
      <c r="F121" s="100"/>
      <c r="G121" s="102"/>
      <c r="H121" s="101"/>
    </row>
    <row r="122" spans="1:8" x14ac:dyDescent="0.25">
      <c r="A122" s="58"/>
      <c r="B122" s="58"/>
      <c r="C122" s="58"/>
      <c r="D122" s="58"/>
      <c r="E122" s="58"/>
      <c r="F122" s="100"/>
      <c r="G122" s="102"/>
      <c r="H122" s="101"/>
    </row>
    <row r="123" spans="1:8" x14ac:dyDescent="0.25">
      <c r="A123" s="58"/>
      <c r="B123" s="59" t="s">
        <v>69</v>
      </c>
      <c r="C123" s="92"/>
      <c r="D123" s="58"/>
      <c r="E123" s="58"/>
      <c r="F123" s="100"/>
      <c r="G123" s="102"/>
      <c r="H123" s="101"/>
    </row>
  </sheetData>
  <sheetProtection sheet="1" objects="1" scenarios="1"/>
  <mergeCells count="10">
    <mergeCell ref="D53:H53"/>
    <mergeCell ref="B116:C116"/>
    <mergeCell ref="B2:C2"/>
    <mergeCell ref="B4:C4"/>
    <mergeCell ref="A80:B80"/>
    <mergeCell ref="A8:B8"/>
    <mergeCell ref="B47:C47"/>
    <mergeCell ref="A55:B55"/>
    <mergeCell ref="A56:B56"/>
    <mergeCell ref="C53:C54"/>
  </mergeCells>
  <phoneticPr fontId="0" type="noConversion"/>
  <pageMargins left="0.5" right="0.5" top="0.5" bottom="0.5" header="0.5" footer="0.5"/>
  <pageSetup scale="83" fitToHeight="2" orientation="portrait" blackAndWhite="1" horizontalDpi="300" verticalDpi="300" r:id="rId1"/>
  <headerFooter alignWithMargins="0">
    <oddHeader xml:space="preserve">&amp;RState of Kansas
Special District
</oddHeader>
    <oddFooter>&amp;Lrevised 8/06/07</oddFooter>
  </headerFooter>
  <rowBreaks count="2" manualBreakCount="2">
    <brk id="71" max="16383" man="1"/>
    <brk id="125" max="16383" man="1"/>
  </rowBreaks>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E90"/>
  <sheetViews>
    <sheetView workbookViewId="0">
      <selection activeCell="F1" sqref="F1"/>
    </sheetView>
  </sheetViews>
  <sheetFormatPr defaultRowHeight="15.75" x14ac:dyDescent="0.25"/>
  <cols>
    <col min="1" max="1" width="15.69921875" style="8" customWidth="1"/>
    <col min="2" max="2" width="7.69921875" style="8" customWidth="1"/>
    <col min="3" max="5" width="14.19921875" style="8" customWidth="1"/>
    <col min="6" max="16384" width="8.796875" style="8"/>
  </cols>
  <sheetData>
    <row r="1" spans="1:5" x14ac:dyDescent="0.25">
      <c r="A1" s="48"/>
      <c r="B1" s="48"/>
      <c r="C1" s="11"/>
      <c r="D1" s="11"/>
      <c r="E1" s="171">
        <f>input!E8</f>
        <v>2025</v>
      </c>
    </row>
    <row r="2" spans="1:5" x14ac:dyDescent="0.25">
      <c r="A2" s="168" t="s">
        <v>72</v>
      </c>
      <c r="B2" s="197">
        <f>input!E4</f>
        <v>0</v>
      </c>
      <c r="C2" s="197"/>
      <c r="D2" s="198"/>
      <c r="E2" s="198"/>
    </row>
    <row r="3" spans="1:5" x14ac:dyDescent="0.25">
      <c r="A3" s="168"/>
      <c r="B3" s="12"/>
      <c r="C3" s="13"/>
      <c r="D3" s="42"/>
      <c r="E3" s="42"/>
    </row>
    <row r="4" spans="1:5" x14ac:dyDescent="0.25">
      <c r="A4" s="168" t="s">
        <v>73</v>
      </c>
      <c r="B4" s="197">
        <f>input!E6</f>
        <v>0</v>
      </c>
      <c r="C4" s="197"/>
      <c r="D4" s="198"/>
      <c r="E4" s="198"/>
    </row>
    <row r="5" spans="1:5" x14ac:dyDescent="0.25">
      <c r="A5" s="168"/>
      <c r="B5" s="42"/>
      <c r="C5" s="42"/>
      <c r="D5" s="42"/>
      <c r="E5" s="42"/>
    </row>
    <row r="6" spans="1:5" x14ac:dyDescent="0.25">
      <c r="A6" s="11"/>
      <c r="B6" s="11"/>
      <c r="C6" s="11"/>
      <c r="D6" s="11"/>
      <c r="E6" s="49"/>
    </row>
    <row r="7" spans="1:5" x14ac:dyDescent="0.25">
      <c r="A7" s="14" t="s">
        <v>74</v>
      </c>
      <c r="B7" s="14"/>
      <c r="C7" s="50"/>
      <c r="D7" s="50"/>
      <c r="E7" s="51"/>
    </row>
    <row r="8" spans="1:5" x14ac:dyDescent="0.25">
      <c r="A8" s="52" t="s">
        <v>29</v>
      </c>
      <c r="B8" s="52"/>
      <c r="C8" s="16" t="s">
        <v>30</v>
      </c>
      <c r="D8" s="17" t="s">
        <v>31</v>
      </c>
      <c r="E8" s="17" t="s">
        <v>32</v>
      </c>
    </row>
    <row r="9" spans="1:5" x14ac:dyDescent="0.25">
      <c r="A9" s="57"/>
      <c r="B9" s="57"/>
      <c r="C9" s="19" t="str">
        <f>CONCATENATE("Actual ",E1-2,"")</f>
        <v>Actual 2023</v>
      </c>
      <c r="D9" s="19" t="str">
        <f>CONCATENATE("Estimate ",E1-1,"")</f>
        <v>Estimate 2024</v>
      </c>
      <c r="E9" s="19" t="str">
        <f>CONCATENATE("Year ",E1,"")</f>
        <v>Year 2025</v>
      </c>
    </row>
    <row r="10" spans="1:5" x14ac:dyDescent="0.25">
      <c r="A10" s="53" t="s">
        <v>34</v>
      </c>
      <c r="B10" s="53"/>
      <c r="C10" s="54"/>
      <c r="D10" s="55">
        <f>C37</f>
        <v>0</v>
      </c>
      <c r="E10" s="55">
        <f>D37</f>
        <v>0</v>
      </c>
    </row>
    <row r="11" spans="1:5" x14ac:dyDescent="0.25">
      <c r="A11" s="67" t="s">
        <v>35</v>
      </c>
      <c r="B11" s="76"/>
      <c r="C11" s="55"/>
      <c r="D11" s="55"/>
      <c r="E11" s="55"/>
    </row>
    <row r="12" spans="1:5" x14ac:dyDescent="0.25">
      <c r="A12" s="68"/>
      <c r="B12" s="77"/>
      <c r="C12" s="73"/>
      <c r="D12" s="54"/>
      <c r="E12" s="54"/>
    </row>
    <row r="13" spans="1:5" x14ac:dyDescent="0.25">
      <c r="A13" s="75"/>
      <c r="B13" s="77"/>
      <c r="C13" s="73"/>
      <c r="D13" s="54"/>
      <c r="E13" s="54"/>
    </row>
    <row r="14" spans="1:5" x14ac:dyDescent="0.25">
      <c r="A14" s="68"/>
      <c r="B14" s="77"/>
      <c r="C14" s="73"/>
      <c r="D14" s="54"/>
      <c r="E14" s="54"/>
    </row>
    <row r="15" spans="1:5" x14ac:dyDescent="0.25">
      <c r="A15" s="75"/>
      <c r="B15" s="77"/>
      <c r="C15" s="73"/>
      <c r="D15" s="54"/>
      <c r="E15" s="54"/>
    </row>
    <row r="16" spans="1:5" x14ac:dyDescent="0.25">
      <c r="A16" s="69"/>
      <c r="B16" s="78"/>
      <c r="C16" s="74"/>
      <c r="D16" s="56"/>
      <c r="E16" s="56"/>
    </row>
    <row r="17" spans="1:5" x14ac:dyDescent="0.25">
      <c r="A17" s="68"/>
      <c r="B17" s="77"/>
      <c r="C17" s="73"/>
      <c r="D17" s="54"/>
      <c r="E17" s="54"/>
    </row>
    <row r="18" spans="1:5" x14ac:dyDescent="0.25">
      <c r="A18" s="68"/>
      <c r="B18" s="77"/>
      <c r="C18" s="73"/>
      <c r="D18" s="54"/>
      <c r="E18" s="54"/>
    </row>
    <row r="19" spans="1:5" x14ac:dyDescent="0.25">
      <c r="A19" s="68"/>
      <c r="B19" s="77"/>
      <c r="C19" s="73"/>
      <c r="D19" s="54"/>
      <c r="E19" s="54"/>
    </row>
    <row r="20" spans="1:5" x14ac:dyDescent="0.25">
      <c r="A20" s="70" t="s">
        <v>45</v>
      </c>
      <c r="B20" s="79"/>
      <c r="C20" s="73"/>
      <c r="D20" s="54"/>
      <c r="E20" s="54"/>
    </row>
    <row r="21" spans="1:5" x14ac:dyDescent="0.25">
      <c r="A21" s="71" t="s">
        <v>46</v>
      </c>
      <c r="B21" s="81"/>
      <c r="C21" s="151">
        <f>SUM(C12:C20)</f>
        <v>0</v>
      </c>
      <c r="D21" s="151">
        <f>SUM(D12:D20)</f>
        <v>0</v>
      </c>
      <c r="E21" s="151">
        <f>SUM(E12:E20)</f>
        <v>0</v>
      </c>
    </row>
    <row r="22" spans="1:5" x14ac:dyDescent="0.25">
      <c r="A22" s="71" t="s">
        <v>47</v>
      </c>
      <c r="B22" s="81"/>
      <c r="C22" s="151">
        <f>C10+C21</f>
        <v>0</v>
      </c>
      <c r="D22" s="151">
        <f>D10+D21</f>
        <v>0</v>
      </c>
      <c r="E22" s="151">
        <f>E10+E21</f>
        <v>0</v>
      </c>
    </row>
    <row r="23" spans="1:5" x14ac:dyDescent="0.25">
      <c r="A23" s="67" t="s">
        <v>48</v>
      </c>
      <c r="B23" s="82"/>
      <c r="C23" s="72"/>
      <c r="D23" s="55"/>
      <c r="E23" s="55"/>
    </row>
    <row r="24" spans="1:5" x14ac:dyDescent="0.25">
      <c r="A24" s="68" t="s">
        <v>75</v>
      </c>
      <c r="B24" s="77"/>
      <c r="C24" s="73"/>
      <c r="D24" s="54"/>
      <c r="E24" s="54"/>
    </row>
    <row r="25" spans="1:5" x14ac:dyDescent="0.25">
      <c r="A25" s="68" t="s">
        <v>76</v>
      </c>
      <c r="B25" s="77"/>
      <c r="C25" s="73"/>
      <c r="D25" s="54"/>
      <c r="E25" s="54"/>
    </row>
    <row r="26" spans="1:5" x14ac:dyDescent="0.25">
      <c r="A26" s="68"/>
      <c r="B26" s="77"/>
      <c r="C26" s="74"/>
      <c r="D26" s="56"/>
      <c r="E26" s="56"/>
    </row>
    <row r="27" spans="1:5" x14ac:dyDescent="0.25">
      <c r="A27" s="75"/>
      <c r="B27" s="77"/>
      <c r="C27" s="73"/>
      <c r="D27" s="54"/>
      <c r="E27" s="54"/>
    </row>
    <row r="28" spans="1:5" x14ac:dyDescent="0.25">
      <c r="A28" s="68"/>
      <c r="B28" s="77"/>
      <c r="C28" s="73"/>
      <c r="D28" s="54"/>
      <c r="E28" s="54"/>
    </row>
    <row r="29" spans="1:5" x14ac:dyDescent="0.25">
      <c r="A29" s="68"/>
      <c r="B29" s="77"/>
      <c r="C29" s="73"/>
      <c r="D29" s="54"/>
      <c r="E29" s="54"/>
    </row>
    <row r="30" spans="1:5" x14ac:dyDescent="0.25">
      <c r="A30" s="68"/>
      <c r="B30" s="77"/>
      <c r="C30" s="73"/>
      <c r="D30" s="54"/>
      <c r="E30" s="54"/>
    </row>
    <row r="31" spans="1:5" x14ac:dyDescent="0.25">
      <c r="A31" s="68"/>
      <c r="B31" s="77"/>
      <c r="C31" s="73"/>
      <c r="D31" s="54"/>
      <c r="E31" s="54"/>
    </row>
    <row r="32" spans="1:5" x14ac:dyDescent="0.25">
      <c r="A32" s="68"/>
      <c r="B32" s="77"/>
      <c r="C32" s="73"/>
      <c r="D32" s="54"/>
      <c r="E32" s="54"/>
    </row>
    <row r="33" spans="1:5" x14ac:dyDescent="0.25">
      <c r="A33" s="68"/>
      <c r="B33" s="77"/>
      <c r="C33" s="73"/>
      <c r="D33" s="54"/>
      <c r="E33" s="54"/>
    </row>
    <row r="34" spans="1:5" x14ac:dyDescent="0.25">
      <c r="A34" s="75"/>
      <c r="B34" s="77"/>
      <c r="C34" s="73"/>
      <c r="D34" s="54"/>
      <c r="E34" s="54"/>
    </row>
    <row r="35" spans="1:5" x14ac:dyDescent="0.25">
      <c r="A35" s="68" t="str">
        <f>CONCATENATE("Cash Reserve (",E1," column)")</f>
        <v>Cash Reserve (2025 column)</v>
      </c>
      <c r="B35" s="77"/>
      <c r="C35" s="73"/>
      <c r="D35" s="54"/>
      <c r="E35" s="54"/>
    </row>
    <row r="36" spans="1:5" x14ac:dyDescent="0.25">
      <c r="A36" s="71" t="s">
        <v>49</v>
      </c>
      <c r="B36" s="81"/>
      <c r="C36" s="151">
        <f>SUM(C24:C35)</f>
        <v>0</v>
      </c>
      <c r="D36" s="151">
        <f>SUM(D24:D35)</f>
        <v>0</v>
      </c>
      <c r="E36" s="151">
        <f>SUM(E24:E35)</f>
        <v>0</v>
      </c>
    </row>
    <row r="37" spans="1:5" x14ac:dyDescent="0.25">
      <c r="A37" s="80" t="s">
        <v>50</v>
      </c>
      <c r="B37" s="80"/>
      <c r="C37" s="55">
        <f>C22-C36</f>
        <v>0</v>
      </c>
      <c r="D37" s="55">
        <f>D22-D36</f>
        <v>0</v>
      </c>
      <c r="E37" s="55">
        <f>E22-E36</f>
        <v>0</v>
      </c>
    </row>
    <row r="38" spans="1:5" x14ac:dyDescent="0.25">
      <c r="A38" s="11"/>
      <c r="B38" s="11"/>
      <c r="C38" s="44"/>
      <c r="D38" s="44"/>
      <c r="E38" s="44"/>
    </row>
    <row r="39" spans="1:5" x14ac:dyDescent="0.25">
      <c r="A39" s="128" t="s">
        <v>68</v>
      </c>
      <c r="B39" s="83"/>
      <c r="C39" s="45"/>
      <c r="D39" s="45"/>
      <c r="E39" s="129"/>
    </row>
    <row r="40" spans="1:5" x14ac:dyDescent="0.25">
      <c r="A40" s="130"/>
      <c r="B40" s="11"/>
      <c r="C40" s="44"/>
      <c r="D40" s="44"/>
      <c r="E40" s="131"/>
    </row>
    <row r="41" spans="1:5" x14ac:dyDescent="0.25">
      <c r="A41" s="132"/>
      <c r="B41" s="117"/>
      <c r="C41" s="43"/>
      <c r="D41" s="43"/>
      <c r="E41" s="133"/>
    </row>
    <row r="42" spans="1:5" x14ac:dyDescent="0.25">
      <c r="A42" s="11"/>
      <c r="B42" s="11"/>
      <c r="C42" s="44"/>
      <c r="D42" s="44"/>
      <c r="E42" s="44"/>
    </row>
    <row r="43" spans="1:5" x14ac:dyDescent="0.25">
      <c r="A43" s="199" t="s">
        <v>77</v>
      </c>
      <c r="B43" s="199"/>
      <c r="C43" s="93"/>
      <c r="D43" s="44"/>
      <c r="E43" s="44"/>
    </row>
    <row r="44" spans="1:5" x14ac:dyDescent="0.25">
      <c r="A44" s="11"/>
      <c r="B44" s="11"/>
      <c r="C44" s="44"/>
      <c r="D44" s="44"/>
      <c r="E44" s="44"/>
    </row>
    <row r="45" spans="1:5" x14ac:dyDescent="0.25">
      <c r="A45" s="11"/>
      <c r="B45" s="11"/>
      <c r="C45" s="44"/>
      <c r="D45" s="44"/>
      <c r="E45" s="44"/>
    </row>
    <row r="46" spans="1:5" x14ac:dyDescent="0.25">
      <c r="A46" s="11"/>
      <c r="B46" s="11"/>
      <c r="C46" s="44"/>
      <c r="D46" s="44"/>
      <c r="E46" s="44"/>
    </row>
    <row r="47" spans="1:5" x14ac:dyDescent="0.25">
      <c r="A47" s="11"/>
      <c r="B47" s="11"/>
      <c r="C47" s="44"/>
      <c r="D47" s="44"/>
      <c r="E47" s="44"/>
    </row>
    <row r="48" spans="1:5" x14ac:dyDescent="0.25">
      <c r="A48" s="11"/>
      <c r="B48" s="11"/>
      <c r="C48" s="44"/>
      <c r="D48" s="44"/>
      <c r="E48" s="44"/>
    </row>
    <row r="49" spans="1:5" x14ac:dyDescent="0.25">
      <c r="A49" s="11"/>
      <c r="B49" s="11"/>
      <c r="C49" s="44"/>
      <c r="D49" s="44"/>
      <c r="E49" s="44"/>
    </row>
    <row r="50" spans="1:5" x14ac:dyDescent="0.25">
      <c r="A50" s="48"/>
      <c r="B50" s="48"/>
      <c r="C50" s="11"/>
      <c r="D50" s="11"/>
      <c r="E50" s="171">
        <f>input!E8</f>
        <v>2025</v>
      </c>
    </row>
    <row r="51" spans="1:5" x14ac:dyDescent="0.25">
      <c r="A51" s="168" t="s">
        <v>72</v>
      </c>
      <c r="B51" s="197">
        <f>input!E4</f>
        <v>0</v>
      </c>
      <c r="C51" s="197"/>
      <c r="D51" s="198"/>
      <c r="E51" s="198"/>
    </row>
    <row r="52" spans="1:5" x14ac:dyDescent="0.25">
      <c r="A52" s="168"/>
      <c r="B52" s="12"/>
      <c r="C52" s="13"/>
      <c r="D52" s="42"/>
      <c r="E52" s="42"/>
    </row>
    <row r="53" spans="1:5" x14ac:dyDescent="0.25">
      <c r="A53" s="168" t="s">
        <v>73</v>
      </c>
      <c r="B53" s="197">
        <f>input!E6</f>
        <v>0</v>
      </c>
      <c r="C53" s="197"/>
      <c r="D53" s="198"/>
      <c r="E53" s="198"/>
    </row>
    <row r="54" spans="1:5" x14ac:dyDescent="0.25">
      <c r="A54" s="168"/>
      <c r="B54" s="42"/>
      <c r="C54" s="42"/>
      <c r="D54" s="42"/>
      <c r="E54" s="42"/>
    </row>
    <row r="55" spans="1:5" x14ac:dyDescent="0.25">
      <c r="A55" s="168"/>
      <c r="B55" s="42"/>
      <c r="C55" s="42"/>
      <c r="D55" s="42"/>
      <c r="E55" s="42"/>
    </row>
    <row r="56" spans="1:5" x14ac:dyDescent="0.25">
      <c r="A56" s="14" t="s">
        <v>74</v>
      </c>
      <c r="B56" s="11"/>
      <c r="C56" s="44"/>
      <c r="D56" s="44"/>
      <c r="E56" s="44"/>
    </row>
    <row r="57" spans="1:5" x14ac:dyDescent="0.25">
      <c r="A57" s="52" t="s">
        <v>29</v>
      </c>
      <c r="B57" s="52"/>
      <c r="C57" s="16" t="s">
        <v>30</v>
      </c>
      <c r="D57" s="17" t="s">
        <v>31</v>
      </c>
      <c r="E57" s="17" t="s">
        <v>32</v>
      </c>
    </row>
    <row r="58" spans="1:5" x14ac:dyDescent="0.25">
      <c r="A58" s="57"/>
      <c r="B58" s="57"/>
      <c r="C58" s="19" t="str">
        <f>C9</f>
        <v>Actual 2023</v>
      </c>
      <c r="D58" s="19" t="str">
        <f>D9</f>
        <v>Estimate 2024</v>
      </c>
      <c r="E58" s="19" t="str">
        <f>E9</f>
        <v>Year 2025</v>
      </c>
    </row>
    <row r="59" spans="1:5" x14ac:dyDescent="0.25">
      <c r="A59" s="86" t="s">
        <v>34</v>
      </c>
      <c r="B59" s="86"/>
      <c r="C59" s="54"/>
      <c r="D59" s="55">
        <f>C84</f>
        <v>0</v>
      </c>
      <c r="E59" s="55">
        <f>D84</f>
        <v>0</v>
      </c>
    </row>
    <row r="60" spans="1:5" x14ac:dyDescent="0.25">
      <c r="A60" s="67" t="s">
        <v>35</v>
      </c>
      <c r="B60" s="82"/>
      <c r="C60" s="72"/>
      <c r="D60" s="55"/>
      <c r="E60" s="55"/>
    </row>
    <row r="61" spans="1:5" x14ac:dyDescent="0.25">
      <c r="A61" s="75"/>
      <c r="B61" s="87"/>
      <c r="C61" s="73"/>
      <c r="D61" s="54"/>
      <c r="E61" s="54"/>
    </row>
    <row r="62" spans="1:5" x14ac:dyDescent="0.25">
      <c r="A62" s="68"/>
      <c r="B62" s="87"/>
      <c r="C62" s="73"/>
      <c r="D62" s="54"/>
      <c r="E62" s="54"/>
    </row>
    <row r="63" spans="1:5" x14ac:dyDescent="0.25">
      <c r="A63" s="68"/>
      <c r="B63" s="87"/>
      <c r="C63" s="73"/>
      <c r="D63" s="54"/>
      <c r="E63" s="54"/>
    </row>
    <row r="64" spans="1:5" x14ac:dyDescent="0.25">
      <c r="A64" s="69"/>
      <c r="B64" s="87"/>
      <c r="C64" s="74"/>
      <c r="D64" s="56"/>
      <c r="E64" s="56"/>
    </row>
    <row r="65" spans="1:5" x14ac:dyDescent="0.25">
      <c r="A65" s="68"/>
      <c r="B65" s="87"/>
      <c r="C65" s="73"/>
      <c r="D65" s="54"/>
      <c r="E65" s="54"/>
    </row>
    <row r="66" spans="1:5" x14ac:dyDescent="0.25">
      <c r="A66" s="68"/>
      <c r="B66" s="87"/>
      <c r="C66" s="73"/>
      <c r="D66" s="54"/>
      <c r="E66" s="54"/>
    </row>
    <row r="67" spans="1:5" x14ac:dyDescent="0.25">
      <c r="A67" s="68"/>
      <c r="B67" s="87"/>
      <c r="C67" s="73"/>
      <c r="D67" s="54"/>
      <c r="E67" s="54"/>
    </row>
    <row r="68" spans="1:5" x14ac:dyDescent="0.25">
      <c r="A68" s="70" t="s">
        <v>45</v>
      </c>
      <c r="B68" s="87"/>
      <c r="C68" s="73"/>
      <c r="D68" s="54"/>
      <c r="E68" s="54"/>
    </row>
    <row r="69" spans="1:5" x14ac:dyDescent="0.25">
      <c r="A69" s="71" t="s">
        <v>46</v>
      </c>
      <c r="B69" s="82"/>
      <c r="C69" s="151">
        <f>SUM(C61:C68)</f>
        <v>0</v>
      </c>
      <c r="D69" s="151">
        <f>SUM(D61:D68)</f>
        <v>0</v>
      </c>
      <c r="E69" s="151">
        <f>SUM(E61:E68)</f>
        <v>0</v>
      </c>
    </row>
    <row r="70" spans="1:5" x14ac:dyDescent="0.25">
      <c r="A70" s="71" t="s">
        <v>47</v>
      </c>
      <c r="B70" s="82"/>
      <c r="C70" s="151">
        <f>C59+C69</f>
        <v>0</v>
      </c>
      <c r="D70" s="151">
        <f>D59+D69</f>
        <v>0</v>
      </c>
      <c r="E70" s="151">
        <f>E59+E69</f>
        <v>0</v>
      </c>
    </row>
    <row r="71" spans="1:5" x14ac:dyDescent="0.25">
      <c r="A71" s="67" t="s">
        <v>48</v>
      </c>
      <c r="B71" s="82"/>
      <c r="C71" s="72"/>
      <c r="D71" s="55"/>
      <c r="E71" s="55"/>
    </row>
    <row r="72" spans="1:5" x14ac:dyDescent="0.25">
      <c r="A72" s="68" t="s">
        <v>75</v>
      </c>
      <c r="B72" s="87"/>
      <c r="C72" s="73"/>
      <c r="D72" s="54"/>
      <c r="E72" s="54"/>
    </row>
    <row r="73" spans="1:5" x14ac:dyDescent="0.25">
      <c r="A73" s="68" t="s">
        <v>76</v>
      </c>
      <c r="B73" s="87"/>
      <c r="C73" s="73"/>
      <c r="D73" s="54"/>
      <c r="E73" s="54"/>
    </row>
    <row r="74" spans="1:5" x14ac:dyDescent="0.25">
      <c r="A74" s="68"/>
      <c r="B74" s="87"/>
      <c r="C74" s="73"/>
      <c r="D74" s="54"/>
      <c r="E74" s="54"/>
    </row>
    <row r="75" spans="1:5" x14ac:dyDescent="0.25">
      <c r="A75" s="68"/>
      <c r="B75" s="87"/>
      <c r="C75" s="73"/>
      <c r="D75" s="54"/>
      <c r="E75" s="54"/>
    </row>
    <row r="76" spans="1:5" x14ac:dyDescent="0.25">
      <c r="A76" s="68"/>
      <c r="B76" s="87"/>
      <c r="C76" s="73"/>
      <c r="D76" s="54"/>
      <c r="E76" s="54"/>
    </row>
    <row r="77" spans="1:5" x14ac:dyDescent="0.25">
      <c r="A77" s="68"/>
      <c r="B77" s="87"/>
      <c r="C77" s="73"/>
      <c r="D77" s="54"/>
      <c r="E77" s="54"/>
    </row>
    <row r="78" spans="1:5" x14ac:dyDescent="0.25">
      <c r="A78" s="68"/>
      <c r="B78" s="87"/>
      <c r="C78" s="74"/>
      <c r="D78" s="56"/>
      <c r="E78" s="56"/>
    </row>
    <row r="79" spans="1:5" x14ac:dyDescent="0.25">
      <c r="A79" s="68"/>
      <c r="B79" s="87"/>
      <c r="C79" s="73"/>
      <c r="D79" s="56"/>
      <c r="E79" s="56"/>
    </row>
    <row r="80" spans="1:5" x14ac:dyDescent="0.25">
      <c r="A80" s="68"/>
      <c r="B80" s="87"/>
      <c r="C80" s="73"/>
      <c r="D80" s="56"/>
      <c r="E80" s="56"/>
    </row>
    <row r="81" spans="1:5" x14ac:dyDescent="0.25">
      <c r="A81" s="68"/>
      <c r="B81" s="87"/>
      <c r="C81" s="73"/>
      <c r="D81" s="56"/>
      <c r="E81" s="56"/>
    </row>
    <row r="82" spans="1:5" x14ac:dyDescent="0.25">
      <c r="A82" s="68" t="str">
        <f>CONCATENATE("Cash Reserve (",E1," column)")</f>
        <v>Cash Reserve (2025 column)</v>
      </c>
      <c r="B82" s="87"/>
      <c r="C82" s="73"/>
      <c r="D82" s="54"/>
      <c r="E82" s="54"/>
    </row>
    <row r="83" spans="1:5" x14ac:dyDescent="0.25">
      <c r="A83" s="71" t="s">
        <v>49</v>
      </c>
      <c r="B83" s="82"/>
      <c r="C83" s="151">
        <f>SUM(C72:C82)</f>
        <v>0</v>
      </c>
      <c r="D83" s="151">
        <f>SUM(D72:D82)</f>
        <v>0</v>
      </c>
      <c r="E83" s="151">
        <f>SUM(E72:E82)</f>
        <v>0</v>
      </c>
    </row>
    <row r="84" spans="1:5" x14ac:dyDescent="0.25">
      <c r="A84" s="53" t="s">
        <v>50</v>
      </c>
      <c r="B84" s="80"/>
      <c r="C84" s="55">
        <f>C70-C83</f>
        <v>0</v>
      </c>
      <c r="D84" s="55">
        <f>D70-D83</f>
        <v>0</v>
      </c>
      <c r="E84" s="55">
        <f>E70-E83</f>
        <v>0</v>
      </c>
    </row>
    <row r="85" spans="1:5" x14ac:dyDescent="0.25">
      <c r="A85" s="52"/>
      <c r="B85" s="52"/>
      <c r="C85" s="48"/>
      <c r="D85" s="48"/>
      <c r="E85" s="48"/>
    </row>
    <row r="86" spans="1:5" x14ac:dyDescent="0.25">
      <c r="A86" s="134" t="s">
        <v>68</v>
      </c>
      <c r="B86" s="135"/>
      <c r="C86" s="136"/>
      <c r="D86" s="136"/>
      <c r="E86" s="137"/>
    </row>
    <row r="87" spans="1:5" x14ac:dyDescent="0.25">
      <c r="A87" s="138"/>
      <c r="B87" s="52"/>
      <c r="C87" s="48"/>
      <c r="D87" s="48"/>
      <c r="E87" s="139"/>
    </row>
    <row r="88" spans="1:5" x14ac:dyDescent="0.25">
      <c r="A88" s="140"/>
      <c r="B88" s="141"/>
      <c r="C88" s="142"/>
      <c r="D88" s="142"/>
      <c r="E88" s="143"/>
    </row>
    <row r="89" spans="1:5" x14ac:dyDescent="0.25">
      <c r="A89" s="11"/>
      <c r="B89" s="11"/>
      <c r="C89" s="11"/>
      <c r="D89" s="11"/>
      <c r="E89" s="11"/>
    </row>
    <row r="90" spans="1:5" x14ac:dyDescent="0.25">
      <c r="A90" s="49"/>
      <c r="B90" s="49" t="s">
        <v>77</v>
      </c>
      <c r="C90" s="91"/>
      <c r="D90" s="11"/>
      <c r="E90" s="11"/>
    </row>
  </sheetData>
  <sheetProtection sheet="1" objects="1" scenarios="1"/>
  <mergeCells count="9">
    <mergeCell ref="B51:C51"/>
    <mergeCell ref="D51:E51"/>
    <mergeCell ref="B53:C53"/>
    <mergeCell ref="D53:E53"/>
    <mergeCell ref="D2:E2"/>
    <mergeCell ref="D4:E4"/>
    <mergeCell ref="A43:B43"/>
    <mergeCell ref="B2:C2"/>
    <mergeCell ref="B4:C4"/>
  </mergeCells>
  <phoneticPr fontId="7" type="noConversion"/>
  <pageMargins left="0.75" right="0.75" top="1" bottom="1" header="0.5" footer="0.5"/>
  <pageSetup fitToHeight="2" orientation="portrait" blackAndWhite="1" r:id="rId1"/>
  <headerFooter alignWithMargins="0">
    <oddHeader>&amp;RState of Kansas
Special District</oddHeader>
    <oddFooter>&amp;Lrevised 8/06/07</oddFooter>
  </headerFooter>
  <rowBreaks count="1" manualBreakCount="1">
    <brk id="44" max="16383"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6CE85-BF78-467D-98D1-E93DBCD79A65}">
  <dimension ref="A1:A222"/>
  <sheetViews>
    <sheetView workbookViewId="0">
      <selection activeCell="B10" sqref="B10"/>
    </sheetView>
  </sheetViews>
  <sheetFormatPr defaultRowHeight="15" x14ac:dyDescent="0.2"/>
  <cols>
    <col min="1" max="1" width="82.796875" style="166" customWidth="1"/>
    <col min="2" max="16384" width="8.796875" style="153"/>
  </cols>
  <sheetData>
    <row r="1" spans="1:1" ht="15.75" x14ac:dyDescent="0.2">
      <c r="A1" s="167" t="s">
        <v>78</v>
      </c>
    </row>
    <row r="2" spans="1:1" ht="15.75" x14ac:dyDescent="0.2">
      <c r="A2" s="144" t="s">
        <v>79</v>
      </c>
    </row>
    <row r="3" spans="1:1" ht="15.75" x14ac:dyDescent="0.2">
      <c r="A3" s="172" t="s">
        <v>80</v>
      </c>
    </row>
    <row r="5" spans="1:1" ht="15.75" x14ac:dyDescent="0.2">
      <c r="A5" s="152" t="s">
        <v>81</v>
      </c>
    </row>
    <row r="6" spans="1:1" ht="15.75" x14ac:dyDescent="0.2">
      <c r="A6" s="154" t="s">
        <v>82</v>
      </c>
    </row>
    <row r="7" spans="1:1" ht="15.75" x14ac:dyDescent="0.2">
      <c r="A7" s="154" t="s">
        <v>83</v>
      </c>
    </row>
    <row r="9" spans="1:1" ht="15.75" x14ac:dyDescent="0.2">
      <c r="A9" s="156" t="s">
        <v>84</v>
      </c>
    </row>
    <row r="10" spans="1:1" ht="15.75" x14ac:dyDescent="0.2">
      <c r="A10" s="157" t="s">
        <v>85</v>
      </c>
    </row>
    <row r="11" spans="1:1" ht="15.75" x14ac:dyDescent="0.2">
      <c r="A11" s="157" t="s">
        <v>86</v>
      </c>
    </row>
    <row r="12" spans="1:1" ht="15.75" x14ac:dyDescent="0.2">
      <c r="A12" s="157" t="s">
        <v>87</v>
      </c>
    </row>
    <row r="13" spans="1:1" ht="15.75" x14ac:dyDescent="0.2">
      <c r="A13" s="157" t="s">
        <v>88</v>
      </c>
    </row>
    <row r="14" spans="1:1" ht="15.75" x14ac:dyDescent="0.2">
      <c r="A14" s="157" t="s">
        <v>89</v>
      </c>
    </row>
    <row r="15" spans="1:1" ht="15.75" x14ac:dyDescent="0.25">
      <c r="A15" s="158"/>
    </row>
    <row r="16" spans="1:1" ht="15.75" x14ac:dyDescent="0.25">
      <c r="A16" s="112" t="s">
        <v>90</v>
      </c>
    </row>
    <row r="17" spans="1:1" ht="15.75" x14ac:dyDescent="0.25">
      <c r="A17" s="158" t="s">
        <v>91</v>
      </c>
    </row>
    <row r="18" spans="1:1" ht="15.75" x14ac:dyDescent="0.25">
      <c r="A18" s="158" t="s">
        <v>92</v>
      </c>
    </row>
    <row r="19" spans="1:1" ht="15.75" x14ac:dyDescent="0.25">
      <c r="A19" s="158"/>
    </row>
    <row r="20" spans="1:1" ht="15.75" x14ac:dyDescent="0.2">
      <c r="A20" s="156" t="s">
        <v>93</v>
      </c>
    </row>
    <row r="21" spans="1:1" ht="15.75" x14ac:dyDescent="0.25">
      <c r="A21" s="158" t="s">
        <v>94</v>
      </c>
    </row>
    <row r="22" spans="1:1" ht="15.75" x14ac:dyDescent="0.25">
      <c r="A22" s="158" t="s">
        <v>95</v>
      </c>
    </row>
    <row r="23" spans="1:1" ht="15.75" x14ac:dyDescent="0.25">
      <c r="A23" s="158" t="s">
        <v>96</v>
      </c>
    </row>
    <row r="24" spans="1:1" ht="15.75" x14ac:dyDescent="0.25">
      <c r="A24" s="158"/>
    </row>
    <row r="25" spans="1:1" ht="15.75" x14ac:dyDescent="0.2">
      <c r="A25" s="156" t="s">
        <v>93</v>
      </c>
    </row>
    <row r="26" spans="1:1" ht="15.75" x14ac:dyDescent="0.2">
      <c r="A26" s="157" t="s">
        <v>97</v>
      </c>
    </row>
    <row r="27" spans="1:1" ht="15.75" x14ac:dyDescent="0.2">
      <c r="A27" s="157" t="s">
        <v>98</v>
      </c>
    </row>
    <row r="28" spans="1:1" ht="15.75" x14ac:dyDescent="0.2">
      <c r="A28" s="157" t="s">
        <v>99</v>
      </c>
    </row>
    <row r="29" spans="1:1" ht="15.75" x14ac:dyDescent="0.2">
      <c r="A29" s="157" t="s">
        <v>100</v>
      </c>
    </row>
    <row r="30" spans="1:1" ht="15.75" x14ac:dyDescent="0.25">
      <c r="A30" s="158"/>
    </row>
    <row r="31" spans="1:1" ht="15.75" x14ac:dyDescent="0.25">
      <c r="A31" s="112" t="s">
        <v>101</v>
      </c>
    </row>
    <row r="32" spans="1:1" ht="15.75" x14ac:dyDescent="0.25">
      <c r="A32" s="158" t="s">
        <v>102</v>
      </c>
    </row>
    <row r="33" spans="1:1" ht="15.75" x14ac:dyDescent="0.25">
      <c r="A33" s="158"/>
    </row>
    <row r="34" spans="1:1" ht="15.75" x14ac:dyDescent="0.25">
      <c r="A34" s="112" t="s">
        <v>103</v>
      </c>
    </row>
    <row r="35" spans="1:1" ht="15.75" x14ac:dyDescent="0.25">
      <c r="A35" s="111" t="s">
        <v>104</v>
      </c>
    </row>
    <row r="36" spans="1:1" ht="15.75" x14ac:dyDescent="0.25">
      <c r="A36" s="158"/>
    </row>
    <row r="37" spans="1:1" ht="15.75" x14ac:dyDescent="0.2">
      <c r="A37" s="90" t="s">
        <v>105</v>
      </c>
    </row>
    <row r="38" spans="1:1" ht="15.75" x14ac:dyDescent="0.25">
      <c r="A38" s="158" t="s">
        <v>106</v>
      </c>
    </row>
    <row r="39" spans="1:1" ht="15.75" x14ac:dyDescent="0.25">
      <c r="A39" s="158"/>
    </row>
    <row r="40" spans="1:1" ht="15.75" x14ac:dyDescent="0.2">
      <c r="A40" s="90" t="s">
        <v>107</v>
      </c>
    </row>
    <row r="41" spans="1:1" ht="15.75" x14ac:dyDescent="0.25">
      <c r="A41" s="111" t="s">
        <v>108</v>
      </c>
    </row>
    <row r="42" spans="1:1" ht="15.75" x14ac:dyDescent="0.25">
      <c r="A42" s="111"/>
    </row>
    <row r="43" spans="1:1" ht="15.75" x14ac:dyDescent="0.25">
      <c r="A43" s="159" t="s">
        <v>109</v>
      </c>
    </row>
    <row r="44" spans="1:1" ht="15.75" x14ac:dyDescent="0.25">
      <c r="A44" s="158" t="s">
        <v>110</v>
      </c>
    </row>
    <row r="45" spans="1:1" ht="15.75" x14ac:dyDescent="0.25">
      <c r="A45" s="158" t="s">
        <v>111</v>
      </c>
    </row>
    <row r="46" spans="1:1" ht="15.75" x14ac:dyDescent="0.25">
      <c r="A46" s="158" t="s">
        <v>112</v>
      </c>
    </row>
    <row r="47" spans="1:1" ht="15.75" x14ac:dyDescent="0.25">
      <c r="A47" s="158" t="s">
        <v>113</v>
      </c>
    </row>
    <row r="48" spans="1:1" ht="15.75" x14ac:dyDescent="0.25">
      <c r="A48" s="158" t="s">
        <v>114</v>
      </c>
    </row>
    <row r="49" spans="1:1" ht="15.75" x14ac:dyDescent="0.25">
      <c r="A49" s="111"/>
    </row>
    <row r="50" spans="1:1" ht="15.75" x14ac:dyDescent="0.2">
      <c r="A50" s="90" t="s">
        <v>115</v>
      </c>
    </row>
    <row r="51" spans="1:1" ht="15.75" x14ac:dyDescent="0.2">
      <c r="A51" s="94" t="s">
        <v>116</v>
      </c>
    </row>
    <row r="52" spans="1:1" ht="15.75" x14ac:dyDescent="0.25">
      <c r="A52" s="158"/>
    </row>
    <row r="53" spans="1:1" ht="15.75" x14ac:dyDescent="0.2">
      <c r="A53" s="90" t="s">
        <v>117</v>
      </c>
    </row>
    <row r="54" spans="1:1" ht="15.75" x14ac:dyDescent="0.2">
      <c r="A54" s="94" t="s">
        <v>118</v>
      </c>
    </row>
    <row r="55" spans="1:1" ht="15.75" x14ac:dyDescent="0.25">
      <c r="A55" s="158"/>
    </row>
    <row r="56" spans="1:1" ht="15.75" x14ac:dyDescent="0.25">
      <c r="A56" s="112" t="s">
        <v>119</v>
      </c>
    </row>
    <row r="57" spans="1:1" ht="15.75" x14ac:dyDescent="0.25">
      <c r="A57" s="111" t="s">
        <v>120</v>
      </c>
    </row>
    <row r="58" spans="1:1" ht="15.75" x14ac:dyDescent="0.25">
      <c r="A58" s="158"/>
    </row>
    <row r="59" spans="1:1" ht="15.75" x14ac:dyDescent="0.25">
      <c r="A59" s="158" t="s">
        <v>121</v>
      </c>
    </row>
    <row r="60" spans="1:1" ht="15.75" x14ac:dyDescent="0.25">
      <c r="A60" s="158" t="s">
        <v>122</v>
      </c>
    </row>
    <row r="61" spans="1:1" ht="15.75" x14ac:dyDescent="0.25">
      <c r="A61" s="158"/>
    </row>
    <row r="62" spans="1:1" ht="15.75" x14ac:dyDescent="0.2">
      <c r="A62" s="90" t="s">
        <v>123</v>
      </c>
    </row>
    <row r="63" spans="1:1" ht="15.75" x14ac:dyDescent="0.2">
      <c r="A63" s="94" t="s">
        <v>124</v>
      </c>
    </row>
    <row r="64" spans="1:1" ht="15.75" x14ac:dyDescent="0.25">
      <c r="A64" s="158"/>
    </row>
    <row r="65" spans="1:1" ht="15.75" x14ac:dyDescent="0.2">
      <c r="A65" s="90" t="s">
        <v>125</v>
      </c>
    </row>
    <row r="66" spans="1:1" ht="15.75" x14ac:dyDescent="0.2">
      <c r="A66" s="94" t="s">
        <v>126</v>
      </c>
    </row>
    <row r="67" spans="1:1" ht="15.75" x14ac:dyDescent="0.25">
      <c r="A67" s="158"/>
    </row>
    <row r="68" spans="1:1" ht="15.75" x14ac:dyDescent="0.2">
      <c r="A68" s="90" t="s">
        <v>127</v>
      </c>
    </row>
    <row r="69" spans="1:1" ht="15.75" x14ac:dyDescent="0.2">
      <c r="A69" s="160" t="s">
        <v>128</v>
      </c>
    </row>
    <row r="70" spans="1:1" ht="15.75" x14ac:dyDescent="0.25">
      <c r="A70" s="158"/>
    </row>
    <row r="71" spans="1:1" ht="15.75" x14ac:dyDescent="0.2">
      <c r="A71" s="90" t="s">
        <v>129</v>
      </c>
    </row>
    <row r="72" spans="1:1" ht="15.75" x14ac:dyDescent="0.2">
      <c r="A72" s="157" t="s">
        <v>130</v>
      </c>
    </row>
    <row r="73" spans="1:1" ht="15.75" x14ac:dyDescent="0.25">
      <c r="A73" s="158"/>
    </row>
    <row r="74" spans="1:1" ht="15.75" x14ac:dyDescent="0.2">
      <c r="A74" s="90" t="s">
        <v>131</v>
      </c>
    </row>
    <row r="75" spans="1:1" ht="15.75" x14ac:dyDescent="0.2">
      <c r="A75" s="161" t="s">
        <v>132</v>
      </c>
    </row>
    <row r="76" spans="1:1" ht="15.75" x14ac:dyDescent="0.25">
      <c r="A76" s="158"/>
    </row>
    <row r="77" spans="1:1" ht="15.75" x14ac:dyDescent="0.2">
      <c r="A77" s="90" t="s">
        <v>133</v>
      </c>
    </row>
    <row r="78" spans="1:1" ht="15.75" x14ac:dyDescent="0.25">
      <c r="A78" s="158" t="s">
        <v>134</v>
      </c>
    </row>
    <row r="79" spans="1:1" ht="15.75" x14ac:dyDescent="0.25">
      <c r="A79" s="158"/>
    </row>
    <row r="80" spans="1:1" ht="15.75" x14ac:dyDescent="0.2">
      <c r="A80" s="90" t="s">
        <v>135</v>
      </c>
    </row>
    <row r="81" spans="1:1" ht="15.75" x14ac:dyDescent="0.2">
      <c r="A81" s="161" t="s">
        <v>136</v>
      </c>
    </row>
    <row r="82" spans="1:1" ht="15.75" x14ac:dyDescent="0.2">
      <c r="A82" s="161" t="s">
        <v>137</v>
      </c>
    </row>
    <row r="83" spans="1:1" ht="15.75" x14ac:dyDescent="0.2">
      <c r="A83" s="157" t="s">
        <v>138</v>
      </c>
    </row>
    <row r="84" spans="1:1" ht="15.75" x14ac:dyDescent="0.2">
      <c r="A84" s="157" t="s">
        <v>139</v>
      </c>
    </row>
    <row r="85" spans="1:1" ht="15.75" x14ac:dyDescent="0.2">
      <c r="A85" s="157" t="s">
        <v>140</v>
      </c>
    </row>
    <row r="86" spans="1:1" ht="15.75" x14ac:dyDescent="0.2">
      <c r="A86" s="157" t="s">
        <v>141</v>
      </c>
    </row>
    <row r="87" spans="1:1" ht="15.75" x14ac:dyDescent="0.2">
      <c r="A87" s="157" t="s">
        <v>142</v>
      </c>
    </row>
    <row r="88" spans="1:1" ht="15.75" x14ac:dyDescent="0.2">
      <c r="A88" s="157" t="s">
        <v>143</v>
      </c>
    </row>
    <row r="89" spans="1:1" ht="15.75" x14ac:dyDescent="0.2">
      <c r="A89" s="157" t="s">
        <v>144</v>
      </c>
    </row>
    <row r="90" spans="1:1" ht="15.75" x14ac:dyDescent="0.2">
      <c r="A90" s="157" t="s">
        <v>145</v>
      </c>
    </row>
    <row r="91" spans="1:1" ht="47.25" x14ac:dyDescent="0.2">
      <c r="A91" s="154" t="s">
        <v>146</v>
      </c>
    </row>
    <row r="92" spans="1:1" ht="31.5" x14ac:dyDescent="0.2">
      <c r="A92" s="154" t="s">
        <v>147</v>
      </c>
    </row>
    <row r="93" spans="1:1" ht="15.75" x14ac:dyDescent="0.2">
      <c r="A93" s="157" t="s">
        <v>148</v>
      </c>
    </row>
    <row r="94" spans="1:1" ht="15.75" x14ac:dyDescent="0.2">
      <c r="A94" s="157" t="s">
        <v>149</v>
      </c>
    </row>
    <row r="95" spans="1:1" ht="15.75" x14ac:dyDescent="0.2">
      <c r="A95" s="157" t="s">
        <v>150</v>
      </c>
    </row>
    <row r="96" spans="1:1" ht="15.75" x14ac:dyDescent="0.2">
      <c r="A96" s="157" t="s">
        <v>151</v>
      </c>
    </row>
    <row r="97" spans="1:1" ht="15.75" x14ac:dyDescent="0.2">
      <c r="A97" s="157" t="s">
        <v>152</v>
      </c>
    </row>
    <row r="98" spans="1:1" ht="15.75" x14ac:dyDescent="0.2">
      <c r="A98" s="157" t="s">
        <v>153</v>
      </c>
    </row>
    <row r="99" spans="1:1" ht="15.75" x14ac:dyDescent="0.2">
      <c r="A99" s="157" t="s">
        <v>154</v>
      </c>
    </row>
    <row r="100" spans="1:1" ht="15.75" x14ac:dyDescent="0.2">
      <c r="A100" s="157" t="s">
        <v>155</v>
      </c>
    </row>
    <row r="101" spans="1:1" ht="15.75" x14ac:dyDescent="0.2">
      <c r="A101" s="157" t="s">
        <v>156</v>
      </c>
    </row>
    <row r="102" spans="1:1" ht="15.75" x14ac:dyDescent="0.2">
      <c r="A102" s="157" t="s">
        <v>157</v>
      </c>
    </row>
    <row r="103" spans="1:1" ht="15.75" x14ac:dyDescent="0.25">
      <c r="A103" s="158"/>
    </row>
    <row r="104" spans="1:1" ht="15.75" x14ac:dyDescent="0.2">
      <c r="A104" s="90" t="s">
        <v>158</v>
      </c>
    </row>
    <row r="105" spans="1:1" ht="15.75" x14ac:dyDescent="0.25">
      <c r="A105" s="158" t="s">
        <v>159</v>
      </c>
    </row>
    <row r="106" spans="1:1" ht="15.75" x14ac:dyDescent="0.25">
      <c r="A106" s="158"/>
    </row>
    <row r="107" spans="1:1" ht="15.75" x14ac:dyDescent="0.2">
      <c r="A107" s="90" t="s">
        <v>160</v>
      </c>
    </row>
    <row r="108" spans="1:1" ht="15.75" x14ac:dyDescent="0.2">
      <c r="A108" s="162" t="s">
        <v>161</v>
      </c>
    </row>
    <row r="109" spans="1:1" ht="15.75" x14ac:dyDescent="0.2">
      <c r="A109" s="162" t="s">
        <v>162</v>
      </c>
    </row>
    <row r="110" spans="1:1" ht="15.75" x14ac:dyDescent="0.25">
      <c r="A110" s="158"/>
    </row>
    <row r="111" spans="1:1" ht="15.75" x14ac:dyDescent="0.2">
      <c r="A111" s="90" t="s">
        <v>163</v>
      </c>
    </row>
    <row r="112" spans="1:1" ht="15.75" x14ac:dyDescent="0.2">
      <c r="A112" s="162" t="s">
        <v>164</v>
      </c>
    </row>
    <row r="113" spans="1:1" ht="15.75" x14ac:dyDescent="0.2">
      <c r="A113" s="162" t="s">
        <v>165</v>
      </c>
    </row>
    <row r="114" spans="1:1" ht="31.5" x14ac:dyDescent="0.2">
      <c r="A114" s="163" t="s">
        <v>166</v>
      </c>
    </row>
    <row r="115" spans="1:1" ht="15.75" x14ac:dyDescent="0.2">
      <c r="A115" s="162" t="s">
        <v>167</v>
      </c>
    </row>
    <row r="116" spans="1:1" ht="15.75" x14ac:dyDescent="0.2">
      <c r="A116" s="162" t="s">
        <v>168</v>
      </c>
    </row>
    <row r="117" spans="1:1" ht="15.75" x14ac:dyDescent="0.2">
      <c r="A117" s="162" t="s">
        <v>169</v>
      </c>
    </row>
    <row r="118" spans="1:1" ht="15.75" x14ac:dyDescent="0.2">
      <c r="A118" s="162" t="s">
        <v>170</v>
      </c>
    </row>
    <row r="119" spans="1:1" ht="15.75" x14ac:dyDescent="0.2">
      <c r="A119" s="162" t="s">
        <v>171</v>
      </c>
    </row>
    <row r="120" spans="1:1" ht="15.75" x14ac:dyDescent="0.2">
      <c r="A120" s="162" t="s">
        <v>172</v>
      </c>
    </row>
    <row r="121" spans="1:1" ht="15.75" x14ac:dyDescent="0.2">
      <c r="A121" s="162" t="s">
        <v>173</v>
      </c>
    </row>
    <row r="122" spans="1:1" ht="15.75" x14ac:dyDescent="0.2">
      <c r="A122" s="162" t="s">
        <v>174</v>
      </c>
    </row>
    <row r="123" spans="1:1" ht="15.75" x14ac:dyDescent="0.2">
      <c r="A123" s="162" t="s">
        <v>175</v>
      </c>
    </row>
    <row r="124" spans="1:1" ht="15.75" x14ac:dyDescent="0.2">
      <c r="A124" s="162" t="s">
        <v>176</v>
      </c>
    </row>
    <row r="125" spans="1:1" ht="15.75" x14ac:dyDescent="0.2">
      <c r="A125" s="162" t="s">
        <v>177</v>
      </c>
    </row>
    <row r="126" spans="1:1" ht="15.75" x14ac:dyDescent="0.2">
      <c r="A126" s="162" t="s">
        <v>178</v>
      </c>
    </row>
    <row r="127" spans="1:1" ht="15.75" x14ac:dyDescent="0.2">
      <c r="A127" s="162" t="s">
        <v>179</v>
      </c>
    </row>
    <row r="128" spans="1:1" ht="15.75" x14ac:dyDescent="0.2">
      <c r="A128" s="162" t="s">
        <v>180</v>
      </c>
    </row>
    <row r="129" spans="1:1" ht="15.75" x14ac:dyDescent="0.2">
      <c r="A129" s="162" t="s">
        <v>181</v>
      </c>
    </row>
    <row r="130" spans="1:1" ht="15.75" x14ac:dyDescent="0.2">
      <c r="A130" s="162" t="s">
        <v>182</v>
      </c>
    </row>
    <row r="131" spans="1:1" ht="15.75" x14ac:dyDescent="0.2">
      <c r="A131" s="162" t="s">
        <v>183</v>
      </c>
    </row>
    <row r="132" spans="1:1" ht="15.75" x14ac:dyDescent="0.2">
      <c r="A132" s="162" t="s">
        <v>184</v>
      </c>
    </row>
    <row r="133" spans="1:1" ht="15.75" x14ac:dyDescent="0.2">
      <c r="A133" s="162" t="s">
        <v>185</v>
      </c>
    </row>
    <row r="134" spans="1:1" ht="15.75" x14ac:dyDescent="0.2">
      <c r="A134" s="162" t="s">
        <v>186</v>
      </c>
    </row>
    <row r="135" spans="1:1" ht="15.75" x14ac:dyDescent="0.2">
      <c r="A135" s="162"/>
    </row>
    <row r="136" spans="1:1" ht="15.75" x14ac:dyDescent="0.2">
      <c r="A136" s="90" t="s">
        <v>187</v>
      </c>
    </row>
    <row r="137" spans="1:1" ht="15.75" x14ac:dyDescent="0.2">
      <c r="A137" s="157" t="s">
        <v>188</v>
      </c>
    </row>
    <row r="138" spans="1:1" ht="15.75" x14ac:dyDescent="0.2">
      <c r="A138" s="157" t="s">
        <v>189</v>
      </c>
    </row>
    <row r="139" spans="1:1" ht="15.75" x14ac:dyDescent="0.2">
      <c r="A139" s="157" t="s">
        <v>190</v>
      </c>
    </row>
    <row r="140" spans="1:1" ht="15.75" x14ac:dyDescent="0.25">
      <c r="A140" s="158"/>
    </row>
    <row r="141" spans="1:1" ht="15.75" x14ac:dyDescent="0.2">
      <c r="A141" s="90" t="s">
        <v>191</v>
      </c>
    </row>
    <row r="142" spans="1:1" ht="15.75" x14ac:dyDescent="0.2">
      <c r="A142" s="157" t="s">
        <v>192</v>
      </c>
    </row>
    <row r="143" spans="1:1" ht="15.75" x14ac:dyDescent="0.25">
      <c r="A143" s="158"/>
    </row>
    <row r="144" spans="1:1" ht="15.75" x14ac:dyDescent="0.2">
      <c r="A144" s="90" t="s">
        <v>193</v>
      </c>
    </row>
    <row r="145" spans="1:1" ht="15.75" x14ac:dyDescent="0.2">
      <c r="A145" s="164" t="s">
        <v>194</v>
      </c>
    </row>
    <row r="146" spans="1:1" ht="15.75" x14ac:dyDescent="0.2">
      <c r="A146" s="164" t="s">
        <v>195</v>
      </c>
    </row>
    <row r="147" spans="1:1" ht="15.75" x14ac:dyDescent="0.2">
      <c r="A147" s="164" t="s">
        <v>196</v>
      </c>
    </row>
    <row r="148" spans="1:1" ht="15.75" x14ac:dyDescent="0.2">
      <c r="A148" s="157" t="s">
        <v>197</v>
      </c>
    </row>
    <row r="149" spans="1:1" ht="15.75" x14ac:dyDescent="0.25">
      <c r="A149" s="158"/>
    </row>
    <row r="150" spans="1:1" ht="15.75" x14ac:dyDescent="0.25">
      <c r="A150" s="159" t="s">
        <v>198</v>
      </c>
    </row>
    <row r="151" spans="1:1" ht="15.75" x14ac:dyDescent="0.2">
      <c r="A151" s="165" t="s">
        <v>199</v>
      </c>
    </row>
    <row r="152" spans="1:1" ht="15.75" x14ac:dyDescent="0.2">
      <c r="A152" s="165" t="s">
        <v>200</v>
      </c>
    </row>
    <row r="153" spans="1:1" ht="15.75" x14ac:dyDescent="0.2">
      <c r="A153" s="165" t="s">
        <v>201</v>
      </c>
    </row>
    <row r="154" spans="1:1" ht="15.75" x14ac:dyDescent="0.2">
      <c r="A154" s="165" t="s">
        <v>202</v>
      </c>
    </row>
    <row r="155" spans="1:1" ht="15.75" x14ac:dyDescent="0.2">
      <c r="A155" s="165" t="s">
        <v>203</v>
      </c>
    </row>
    <row r="156" spans="1:1" ht="15.75" x14ac:dyDescent="0.2">
      <c r="A156" s="165" t="s">
        <v>204</v>
      </c>
    </row>
    <row r="157" spans="1:1" ht="15.75" x14ac:dyDescent="0.2">
      <c r="A157" s="94" t="s">
        <v>205</v>
      </c>
    </row>
    <row r="158" spans="1:1" ht="15.75" x14ac:dyDescent="0.25">
      <c r="A158" s="158"/>
    </row>
    <row r="159" spans="1:1" ht="15.75" x14ac:dyDescent="0.25">
      <c r="A159" s="159" t="s">
        <v>206</v>
      </c>
    </row>
    <row r="160" spans="1:1" ht="15.75" x14ac:dyDescent="0.25">
      <c r="A160" s="158" t="s">
        <v>207</v>
      </c>
    </row>
    <row r="161" spans="1:1" ht="15.75" x14ac:dyDescent="0.25">
      <c r="A161" s="158" t="s">
        <v>208</v>
      </c>
    </row>
    <row r="162" spans="1:1" ht="15.75" x14ac:dyDescent="0.25">
      <c r="A162" s="158" t="s">
        <v>209</v>
      </c>
    </row>
    <row r="163" spans="1:1" ht="15.75" x14ac:dyDescent="0.25">
      <c r="A163" s="158" t="s">
        <v>210</v>
      </c>
    </row>
    <row r="164" spans="1:1" ht="15.75" x14ac:dyDescent="0.25">
      <c r="A164" s="158"/>
    </row>
    <row r="165" spans="1:1" ht="15.75" x14ac:dyDescent="0.25">
      <c r="A165" s="159" t="s">
        <v>211</v>
      </c>
    </row>
    <row r="166" spans="1:1" ht="15.75" x14ac:dyDescent="0.25">
      <c r="A166" s="158" t="s">
        <v>212</v>
      </c>
    </row>
    <row r="167" spans="1:1" ht="15.75" x14ac:dyDescent="0.25">
      <c r="A167" s="158"/>
    </row>
    <row r="168" spans="1:1" ht="15.75" x14ac:dyDescent="0.25">
      <c r="A168" s="159" t="s">
        <v>213</v>
      </c>
    </row>
    <row r="169" spans="1:1" ht="15.75" x14ac:dyDescent="0.25">
      <c r="A169" s="158" t="s">
        <v>214</v>
      </c>
    </row>
    <row r="170" spans="1:1" ht="15.75" x14ac:dyDescent="0.25">
      <c r="A170" s="158" t="s">
        <v>215</v>
      </c>
    </row>
    <row r="171" spans="1:1" ht="15.75" x14ac:dyDescent="0.25">
      <c r="A171" s="158" t="s">
        <v>216</v>
      </c>
    </row>
    <row r="172" spans="1:1" ht="15.75" x14ac:dyDescent="0.25">
      <c r="A172" s="158"/>
    </row>
    <row r="173" spans="1:1" ht="15.75" x14ac:dyDescent="0.25">
      <c r="A173" s="159" t="s">
        <v>217</v>
      </c>
    </row>
    <row r="174" spans="1:1" ht="15.75" x14ac:dyDescent="0.25">
      <c r="A174" s="158" t="s">
        <v>218</v>
      </c>
    </row>
    <row r="175" spans="1:1" ht="15.75" x14ac:dyDescent="0.25">
      <c r="A175" s="158" t="s">
        <v>219</v>
      </c>
    </row>
    <row r="176" spans="1:1" ht="15.75" x14ac:dyDescent="0.25">
      <c r="A176" s="158"/>
    </row>
    <row r="177" spans="1:1" ht="15.75" x14ac:dyDescent="0.25">
      <c r="A177" s="159" t="s">
        <v>220</v>
      </c>
    </row>
    <row r="178" spans="1:1" ht="15.75" x14ac:dyDescent="0.25">
      <c r="A178" s="158" t="s">
        <v>221</v>
      </c>
    </row>
    <row r="179" spans="1:1" ht="31.5" x14ac:dyDescent="0.25">
      <c r="A179" s="155" t="s">
        <v>222</v>
      </c>
    </row>
    <row r="180" spans="1:1" ht="15.75" x14ac:dyDescent="0.25">
      <c r="A180" s="158" t="s">
        <v>223</v>
      </c>
    </row>
    <row r="181" spans="1:1" ht="15.75" x14ac:dyDescent="0.25">
      <c r="A181" s="158" t="s">
        <v>224</v>
      </c>
    </row>
    <row r="182" spans="1:1" ht="15.75" x14ac:dyDescent="0.25">
      <c r="A182" s="158" t="s">
        <v>225</v>
      </c>
    </row>
    <row r="183" spans="1:1" ht="15.75" x14ac:dyDescent="0.25">
      <c r="A183" s="158" t="s">
        <v>226</v>
      </c>
    </row>
    <row r="184" spans="1:1" ht="15.75" x14ac:dyDescent="0.25">
      <c r="A184" s="155" t="s">
        <v>227</v>
      </c>
    </row>
    <row r="185" spans="1:1" ht="31.5" x14ac:dyDescent="0.25">
      <c r="A185" s="155" t="s">
        <v>228</v>
      </c>
    </row>
    <row r="186" spans="1:1" ht="31.5" x14ac:dyDescent="0.25">
      <c r="A186" s="155" t="s">
        <v>229</v>
      </c>
    </row>
    <row r="187" spans="1:1" ht="15.75" x14ac:dyDescent="0.25">
      <c r="A187" s="155" t="s">
        <v>230</v>
      </c>
    </row>
    <row r="188" spans="1:1" ht="15.75" x14ac:dyDescent="0.25">
      <c r="A188" s="155" t="s">
        <v>231</v>
      </c>
    </row>
    <row r="189" spans="1:1" ht="15.75" x14ac:dyDescent="0.25">
      <c r="A189" s="158" t="s">
        <v>232</v>
      </c>
    </row>
    <row r="190" spans="1:1" ht="15.75" x14ac:dyDescent="0.25">
      <c r="A190" s="158" t="s">
        <v>233</v>
      </c>
    </row>
    <row r="191" spans="1:1" ht="15.75" x14ac:dyDescent="0.25">
      <c r="A191" s="158" t="s">
        <v>234</v>
      </c>
    </row>
    <row r="192" spans="1:1" ht="15.75" x14ac:dyDescent="0.25">
      <c r="A192" s="158" t="s">
        <v>235</v>
      </c>
    </row>
    <row r="193" spans="1:1" ht="15.75" x14ac:dyDescent="0.25">
      <c r="A193" s="158" t="s">
        <v>236</v>
      </c>
    </row>
    <row r="194" spans="1:1" ht="15.75" x14ac:dyDescent="0.25">
      <c r="A194" s="158"/>
    </row>
    <row r="195" spans="1:1" ht="15.75" x14ac:dyDescent="0.25">
      <c r="A195" s="159" t="s">
        <v>237</v>
      </c>
    </row>
    <row r="196" spans="1:1" ht="15.75" x14ac:dyDescent="0.25">
      <c r="A196" s="158" t="s">
        <v>238</v>
      </c>
    </row>
    <row r="197" spans="1:1" ht="15.75" x14ac:dyDescent="0.25">
      <c r="A197" s="158" t="s">
        <v>239</v>
      </c>
    </row>
    <row r="198" spans="1:1" ht="15.75" x14ac:dyDescent="0.25">
      <c r="A198" s="158" t="s">
        <v>240</v>
      </c>
    </row>
    <row r="199" spans="1:1" ht="15.75" x14ac:dyDescent="0.25">
      <c r="A199" s="158" t="s">
        <v>241</v>
      </c>
    </row>
    <row r="200" spans="1:1" ht="15.75" x14ac:dyDescent="0.25">
      <c r="A200" s="158" t="s">
        <v>242</v>
      </c>
    </row>
    <row r="201" spans="1:1" ht="15.75" x14ac:dyDescent="0.25">
      <c r="A201" s="158" t="s">
        <v>243</v>
      </c>
    </row>
    <row r="202" spans="1:1" ht="15.75" x14ac:dyDescent="0.25">
      <c r="A202" s="158" t="s">
        <v>244</v>
      </c>
    </row>
    <row r="203" spans="1:1" ht="15.75" x14ac:dyDescent="0.25">
      <c r="A203" s="158" t="s">
        <v>245</v>
      </c>
    </row>
    <row r="204" spans="1:1" ht="15.75" x14ac:dyDescent="0.25">
      <c r="A204" s="158" t="s">
        <v>246</v>
      </c>
    </row>
    <row r="205" spans="1:1" ht="15.75" x14ac:dyDescent="0.25">
      <c r="A205" s="158" t="s">
        <v>247</v>
      </c>
    </row>
    <row r="206" spans="1:1" ht="15.75" x14ac:dyDescent="0.25">
      <c r="A206" s="158" t="s">
        <v>248</v>
      </c>
    </row>
    <row r="207" spans="1:1" ht="15.75" x14ac:dyDescent="0.25">
      <c r="A207" s="158" t="s">
        <v>249</v>
      </c>
    </row>
    <row r="208" spans="1:1" ht="15.75" x14ac:dyDescent="0.25">
      <c r="A208" s="158" t="s">
        <v>250</v>
      </c>
    </row>
    <row r="209" spans="1:1" ht="15.75" x14ac:dyDescent="0.25">
      <c r="A209" s="158" t="s">
        <v>251</v>
      </c>
    </row>
    <row r="210" spans="1:1" ht="15.75" x14ac:dyDescent="0.25">
      <c r="A210" s="158" t="s">
        <v>252</v>
      </c>
    </row>
    <row r="211" spans="1:1" ht="15.75" x14ac:dyDescent="0.25">
      <c r="A211" s="158" t="s">
        <v>253</v>
      </c>
    </row>
    <row r="212" spans="1:1" ht="15.75" x14ac:dyDescent="0.25">
      <c r="A212" s="158" t="s">
        <v>254</v>
      </c>
    </row>
    <row r="213" spans="1:1" ht="15.75" x14ac:dyDescent="0.25">
      <c r="A213" s="158" t="s">
        <v>255</v>
      </c>
    </row>
    <row r="214" spans="1:1" ht="15.75" x14ac:dyDescent="0.25">
      <c r="A214" s="158" t="s">
        <v>256</v>
      </c>
    </row>
    <row r="215" spans="1:1" ht="15.75" x14ac:dyDescent="0.25">
      <c r="A215" s="158" t="s">
        <v>257</v>
      </c>
    </row>
    <row r="216" spans="1:1" ht="15.75" x14ac:dyDescent="0.25">
      <c r="A216" s="158" t="s">
        <v>258</v>
      </c>
    </row>
    <row r="217" spans="1:1" ht="15.75" x14ac:dyDescent="0.25">
      <c r="A217" s="158" t="s">
        <v>259</v>
      </c>
    </row>
    <row r="218" spans="1:1" ht="15.75" x14ac:dyDescent="0.25">
      <c r="A218" s="158" t="s">
        <v>260</v>
      </c>
    </row>
    <row r="219" spans="1:1" ht="15.75" x14ac:dyDescent="0.25">
      <c r="A219" s="158" t="s">
        <v>261</v>
      </c>
    </row>
    <row r="220" spans="1:1" ht="15.75" x14ac:dyDescent="0.25">
      <c r="A220" s="158" t="s">
        <v>262</v>
      </c>
    </row>
    <row r="221" spans="1:1" ht="15.75" x14ac:dyDescent="0.25">
      <c r="A221" s="158" t="s">
        <v>263</v>
      </c>
    </row>
    <row r="222" spans="1:1" ht="15.75" x14ac:dyDescent="0.25">
      <c r="A222" s="158" t="s">
        <v>264</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9" ma:contentTypeDescription="Create a new document." ma:contentTypeScope="" ma:versionID="e7fe1cf8449dd3f7a19afea7d63c3dac">
  <xsd:schema xmlns:xsd="http://www.w3.org/2001/XMLSchema" xmlns:xs="http://www.w3.org/2001/XMLSchema" xmlns:p="http://schemas.microsoft.com/office/2006/metadata/properties" xmlns:ns2="1895758b-fcac-4748-aa0a-5720d2d7d486" xmlns:ns3="7e2d0d8f-ac74-4d4c-8884-aff3748a733a" xmlns:ns4="a9343af4-2466-41a9-9238-9dddcc3e6066" targetNamespace="http://schemas.microsoft.com/office/2006/metadata/properties" ma:root="true" ma:fieldsID="97bc813d7a6bf988cbea9a149a214d39" ns2:_="" ns3:_="" ns4:_="">
    <xsd:import namespace="1895758b-fcac-4748-aa0a-5720d2d7d486"/>
    <xsd:import namespace="7e2d0d8f-ac74-4d4c-8884-aff3748a733a"/>
    <xsd:import namespace="a9343af4-2466-41a9-9238-9dddcc3e606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461B5B-3F90-42A4-B13E-0676F8FEF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B2F5C0-6474-45EC-B0FC-5FD798C573AE}">
  <ds:schemaRefs>
    <ds:schemaRef ds:uri="http://schemas.microsoft.com/sharepoint/v3/contenttype/forms"/>
  </ds:schemaRefs>
</ds:datastoreItem>
</file>

<file path=customXml/itemProps3.xml><?xml version="1.0" encoding="utf-8"?>
<ds:datastoreItem xmlns:ds="http://schemas.openxmlformats.org/officeDocument/2006/customXml" ds:itemID="{3E861397-BDAE-4B59-8BA9-CE6BCF8AC4C7}">
  <ds:schemaRefs>
    <ds:schemaRef ds:uri="http://schemas.microsoft.com/office/2006/metadata/properties"/>
    <ds:schemaRef ds:uri="http://www.w3.org/XML/1998/namespace"/>
    <ds:schemaRef ds:uri="http://purl.org/dc/dcmitype/"/>
    <ds:schemaRef ds:uri="http://schemas.microsoft.com/office/2006/documentManagement/types"/>
    <ds:schemaRef ds:uri="http://schemas.openxmlformats.org/package/2006/metadata/core-properties"/>
    <ds:schemaRef ds:uri="http://purl.org/dc/terms/"/>
    <ds:schemaRef ds:uri="1895758b-fcac-4748-aa0a-5720d2d7d486"/>
    <ds:schemaRef ds:uri="http://purl.org/dc/elements/1.1/"/>
    <ds:schemaRef ds:uri="7e2d0d8f-ac74-4d4c-8884-aff3748a733a"/>
    <ds:schemaRef ds:uri="http://schemas.microsoft.com/office/infopath/2007/PartnerControls"/>
    <ds:schemaRef ds:uri="a9343af4-2466-41a9-9238-9dddcc3e6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input</vt:lpstr>
      <vt:lpstr>CPA Summary</vt:lpstr>
      <vt:lpstr>General-Levy Page</vt:lpstr>
      <vt:lpstr>No Levy Page</vt:lpstr>
      <vt:lpstr>Legend</vt:lpstr>
      <vt:lpstr>'CPA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dc:creator>
  <cp:keywords/>
  <dc:description/>
  <cp:lastModifiedBy>Stacy Jaramillo [DAAR]</cp:lastModifiedBy>
  <cp:revision/>
  <dcterms:created xsi:type="dcterms:W3CDTF">1999-08-06T15:02:29Z</dcterms:created>
  <dcterms:modified xsi:type="dcterms:W3CDTF">2024-05-02T17:39:27Z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