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okansas.sharepoint.com/sites/DOA/OPC/BidEvents/EVT0005352/Award/44255F - Foley Equipment/"/>
    </mc:Choice>
  </mc:AlternateContent>
  <xr:revisionPtr revIDLastSave="0" documentId="8_{6DCCB0E1-DB9F-454D-A558-CA614FAA9550}" xr6:coauthVersionLast="44" xr6:coauthVersionMax="44" xr10:uidLastSave="{00000000-0000-0000-0000-000000000000}"/>
  <bookViews>
    <workbookView xWindow="23880" yWindow="-2880" windowWidth="29040" windowHeight="15840" activeTab="4"/>
  </bookViews>
  <sheets>
    <sheet name="2020 Haul Rate Sheet" sheetId="17" r:id="rId1"/>
    <sheet name="2016 Haul Rate Sheet" sheetId="1" state="hidden" r:id="rId2"/>
    <sheet name="Store-Store Mileage" sheetId="16" r:id="rId3"/>
    <sheet name="81-Wichita" sheetId="2" r:id="rId4"/>
    <sheet name="82-Great Bend" sheetId="4" r:id="rId5"/>
    <sheet name="83-Salina" sheetId="5" r:id="rId6"/>
    <sheet name="84-Dodge City" sheetId="6" r:id="rId7"/>
    <sheet name="86-Olathe" sheetId="14" r:id="rId8"/>
    <sheet name="89-St Joseph" sheetId="12" r:id="rId9"/>
    <sheet name="88-Kansas City" sheetId="13" r:id="rId10"/>
    <sheet name="90-Topeka" sheetId="7" r:id="rId11"/>
    <sheet name="92-Concordia" sheetId="9" r:id="rId12"/>
    <sheet name="91-Chanute" sheetId="8" r:id="rId13"/>
    <sheet name="93-Colby" sheetId="10" r:id="rId14"/>
    <sheet name="94-Sedalia" sheetId="15" r:id="rId15"/>
    <sheet name="97-Manhattan" sheetId="11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0" i="1" l="1"/>
  <c r="C11" i="1" s="1"/>
  <c r="C12" i="1" s="1"/>
  <c r="D10" i="1"/>
  <c r="D11" i="1" s="1"/>
  <c r="D12" i="1" s="1"/>
  <c r="E10" i="1"/>
  <c r="E11" i="1" s="1"/>
  <c r="E12" i="1" s="1"/>
  <c r="F10" i="1"/>
  <c r="F11" i="1" s="1"/>
  <c r="F12" i="1" s="1"/>
  <c r="G10" i="1"/>
  <c r="G11" i="1" s="1"/>
  <c r="G12" i="1" s="1"/>
  <c r="H10" i="1"/>
  <c r="H11" i="1" s="1"/>
  <c r="H12" i="1" s="1"/>
  <c r="I10" i="1"/>
  <c r="I11" i="1" s="1"/>
  <c r="I12" i="1" s="1"/>
</calcChain>
</file>

<file path=xl/sharedStrings.xml><?xml version="1.0" encoding="utf-8"?>
<sst xmlns="http://schemas.openxmlformats.org/spreadsheetml/2006/main" count="267" uniqueCount="86">
  <si>
    <t xml:space="preserve">Haul Rate Sheet                                                                                        </t>
  </si>
  <si>
    <t>Zone</t>
  </si>
  <si>
    <t>Miles</t>
  </si>
  <si>
    <t>24,001 to 30K</t>
  </si>
  <si>
    <t>30,001 to 45K</t>
  </si>
  <si>
    <t>45,001 to 60K</t>
  </si>
  <si>
    <t>A</t>
  </si>
  <si>
    <t>1 to 15</t>
  </si>
  <si>
    <t>call for quote</t>
  </si>
  <si>
    <t>B</t>
  </si>
  <si>
    <t>16 to 30</t>
  </si>
  <si>
    <t>C</t>
  </si>
  <si>
    <t>31 to 45</t>
  </si>
  <si>
    <t>D</t>
  </si>
  <si>
    <t>46 to 60</t>
  </si>
  <si>
    <t>E</t>
  </si>
  <si>
    <t>61 to 75</t>
  </si>
  <si>
    <t>F</t>
  </si>
  <si>
    <t>76 to 90</t>
  </si>
  <si>
    <t>Examples</t>
  </si>
  <si>
    <t>&gt; 90 miles</t>
  </si>
  <si>
    <t>Boom Truck</t>
  </si>
  <si>
    <t>Over 60,001</t>
  </si>
  <si>
    <t>18,001 to 24K</t>
  </si>
  <si>
    <t>&lt; 12K</t>
  </si>
  <si>
    <t>12,001 to 18K</t>
  </si>
  <si>
    <t>* AFTER HOURS HAULS BILLED AT HAUL RATE SHEET PLUS $150 CALL OUT FEE (AFTER HOURS ARE ANYTHING OUTSIDE OF POSTED BUSINESS HOURS)</t>
  </si>
  <si>
    <t>* DETENTION TIME GREATER THAN 15 MINUTES WILL BE BILLED AT $115 PER HOUR (JOB DELAY, LOADING/DELIVERING INOPERABLE EQUIPMENT)</t>
  </si>
  <si>
    <t>* FOR HAULS WITH LESS THAN 8 HOURS NOTICE, PRICE WILL BE HAUL RATE SHEET PLUS 15% - SUBJECT TO FOLEY TRUCK AVAILABILITY</t>
  </si>
  <si>
    <t>Trench Boxes, Street Plates</t>
  </si>
  <si>
    <t>324LR, 325, 329, 336, 345, 365, 623, 627, MTS975, MT875, 740, RM500,  D8R-T, 980, 988, Trash Compactors, 16M, XQ1250 and larger Gensets</t>
  </si>
  <si>
    <t>&gt;12K to 18K</t>
  </si>
  <si>
    <t>&gt;18K to 24K</t>
  </si>
  <si>
    <t>&gt;24K to 30K</t>
  </si>
  <si>
    <t>&gt;30K to 45K</t>
  </si>
  <si>
    <t>&gt;45K to 60K</t>
  </si>
  <si>
    <t>Trench Shoring</t>
  </si>
  <si>
    <t>312-316, TL1055 and larger Telehandlers, 80’ Boomlift, 938, 950, D6N, 953, 963, 613, 120M, 140H, 12M, 140M</t>
  </si>
  <si>
    <r>
      <rPr>
        <sz val="14"/>
        <rFont val="Calibri"/>
        <family val="2"/>
      </rPr>
      <t>320, 324, 966, 972, D6R-T, 730, Pull Pan, 12M2, 14M, 140MAWD, 140M2, 160M, 615, XQ500, XQ800, 125' and larger Boomlifts</t>
    </r>
  </si>
  <si>
    <r>
      <t xml:space="preserve">* </t>
    </r>
    <r>
      <rPr>
        <b/>
        <sz val="12"/>
        <rFont val="Calibri"/>
        <family val="2"/>
      </rPr>
      <t>CALL FOR QUOTE ON OUT ALL OF STATE HAULS</t>
    </r>
  </si>
  <si>
    <r>
      <t xml:space="preserve">* PLEASE ALLOW TIME FOR PERMITTED LOADS DUE TO ROUTING BY STATE AND DOT REGULATIONS                                                              </t>
    </r>
    <r>
      <rPr>
        <sz val="12"/>
        <rFont val="Calibri"/>
        <family val="2"/>
      </rPr>
      <t xml:space="preserve"> </t>
    </r>
  </si>
  <si>
    <t>Z60 Boomlifts,TL642 to GTH844 Telehandlers,308, XQ230, 2k Water Trucks, Terex Boom/Crane Trucks(3.00/mile &gt;90 miles)</t>
  </si>
  <si>
    <t>TL943, S65 Boomlifts, D5 Dozers, D6K, 924, 930, CP/CS 56, 120H, XQ300, XQ400, 40’ ISO,  4k Water Trucks</t>
  </si>
  <si>
    <t>301-305 Excavators, Skidsteers, GTH5519, CB14 to CC34 Rollers, 20kw - 100kw Gensets, All Electric Scissor lifts, 26’ and 32’ RT Scissor lifts, 185-900 Air Compressors, Light Towers</t>
  </si>
  <si>
    <t>&lt;12,000 lbs.</t>
  </si>
  <si>
    <t>Backhoes, Z30N, Z45, D3, CP/CS 323-433 Rollers, 101kw to 225kw Gensets, 40'-53’ RT Scissor lift, 20’ ISO, 900/1150-1600  Air Compressors</t>
  </si>
  <si>
    <t xml:space="preserve">&gt;60K </t>
  </si>
  <si>
    <t>Weighted</t>
  </si>
  <si>
    <t>Wichita, KS # 81</t>
  </si>
  <si>
    <t>Topeka, KS # 90</t>
  </si>
  <si>
    <t>Manhattan, KS # 97</t>
  </si>
  <si>
    <t xml:space="preserve"> to Salina, KS</t>
  </si>
  <si>
    <t>Zone F</t>
  </si>
  <si>
    <t>to Olathe, KS</t>
  </si>
  <si>
    <t>Zone D</t>
  </si>
  <si>
    <t>to Topeka, KS</t>
  </si>
  <si>
    <t xml:space="preserve"> to Great Bend, KS</t>
  </si>
  <si>
    <t>to Manhattan, KS</t>
  </si>
  <si>
    <t>to Salina, KS</t>
  </si>
  <si>
    <t>Zone E</t>
  </si>
  <si>
    <t xml:space="preserve"> to Chanute, KS</t>
  </si>
  <si>
    <t>to KC, MO</t>
  </si>
  <si>
    <t>to Concordia, KS</t>
  </si>
  <si>
    <t>to St. Joe, MO</t>
  </si>
  <si>
    <t>to Chanute, KS</t>
  </si>
  <si>
    <t>to Dodge City, KS</t>
  </si>
  <si>
    <t>to Wichita, KS</t>
  </si>
  <si>
    <t>to Great Bend ,KS</t>
  </si>
  <si>
    <t xml:space="preserve"> to KC, MO</t>
  </si>
  <si>
    <t>to Sedalia, MO</t>
  </si>
  <si>
    <t>to Great Bend, KS</t>
  </si>
  <si>
    <t>to Colby, KS</t>
  </si>
  <si>
    <t>Great Bend, KS # 82</t>
  </si>
  <si>
    <t>Dodge City, KS # 84</t>
  </si>
  <si>
    <t>Chanute, KS # 91</t>
  </si>
  <si>
    <t>to Salina,KS</t>
  </si>
  <si>
    <t>Salina, KS # 83</t>
  </si>
  <si>
    <t>Colby, KS # 93</t>
  </si>
  <si>
    <t>Concordia, KS # 92</t>
  </si>
  <si>
    <t>to ST. Joe, MO</t>
  </si>
  <si>
    <t>Kansas City, MO # 88</t>
  </si>
  <si>
    <t>Olathe, KS # 86</t>
  </si>
  <si>
    <t>Sedalia, MO # 94</t>
  </si>
  <si>
    <t>Zone B</t>
  </si>
  <si>
    <t>St. Joe, MO # 89</t>
  </si>
  <si>
    <t>2020 - RENTAL/SERVICE HAUL RATES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</si>
</sst>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Calibri"/>
      <family val="2"/>
      <scheme val="minor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u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6"/>
      <name val="Calibri"/>
      <family val="2"/>
      <scheme val="minor"/>
    </font>
    <font>
      <sz val="14"/>
      <color theme="3" tint="0.39997558519241921"/>
      <name val="Calibri"/>
      <family val="2"/>
      <scheme val="minor"/>
    </font>
    <font>
      <sz val="14"/>
      <color rgb="FF7030A0"/>
      <name val="Calibri"/>
      <family val="2"/>
      <scheme val="minor"/>
    </font>
    <font>
      <b/>
      <u/>
      <sz val="14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8">
    <xf numFmtId="0" fontId="0" fillId="0" borderId="0" xfId="0"/>
    <xf numFmtId="0" fontId="5" fillId="0" borderId="0" xfId="0" applyFont="1" applyAlignment="1">
      <alignment horizontal="center"/>
    </xf>
    <xf numFmtId="0" fontId="0" fillId="0" borderId="0" xfId="0" applyFont="1"/>
    <xf numFmtId="14" fontId="0" fillId="0" borderId="0" xfId="0" applyNumberFormat="1" applyFont="1"/>
    <xf numFmtId="0" fontId="6" fillId="0" borderId="0" xfId="0" applyFont="1"/>
    <xf numFmtId="0" fontId="7" fillId="0" borderId="0" xfId="0" applyFont="1" applyAlignment="1">
      <alignment horizontal="center"/>
    </xf>
    <xf numFmtId="0" fontId="6" fillId="2" borderId="0" xfId="0" applyFont="1" applyFill="1"/>
    <xf numFmtId="0" fontId="6" fillId="0" borderId="0" xfId="0" applyFont="1" applyFill="1"/>
    <xf numFmtId="0" fontId="6" fillId="0" borderId="0" xfId="0" applyFont="1" applyFill="1" applyAlignment="1">
      <alignment horizontal="center"/>
    </xf>
    <xf numFmtId="49" fontId="6" fillId="0" borderId="0" xfId="0" applyNumberFormat="1" applyFont="1"/>
    <xf numFmtId="0" fontId="5" fillId="2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3" borderId="0" xfId="0" applyFont="1" applyFill="1"/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8" fillId="0" borderId="0" xfId="0" applyFont="1" applyAlignment="1"/>
    <xf numFmtId="0" fontId="6" fillId="0" borderId="0" xfId="0" applyFont="1" applyAlignment="1">
      <alignment horizontal="left" vertical="center"/>
    </xf>
    <xf numFmtId="0" fontId="9" fillId="2" borderId="0" xfId="0" applyFont="1" applyFill="1"/>
    <xf numFmtId="0" fontId="10" fillId="3" borderId="0" xfId="0" applyFont="1" applyFill="1" applyAlignment="1">
      <alignment horizontal="center" vertical="center"/>
    </xf>
    <xf numFmtId="0" fontId="11" fillId="0" borderId="0" xfId="0" applyFont="1"/>
    <xf numFmtId="0" fontId="12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wrapText="1"/>
    </xf>
    <xf numFmtId="0" fontId="15" fillId="0" borderId="0" xfId="0" applyFont="1"/>
    <xf numFmtId="0" fontId="14" fillId="0" borderId="0" xfId="0" applyFont="1"/>
    <xf numFmtId="0" fontId="10" fillId="0" borderId="0" xfId="0" applyFont="1"/>
    <xf numFmtId="0" fontId="16" fillId="0" borderId="0" xfId="0" applyFont="1"/>
    <xf numFmtId="0" fontId="4" fillId="0" borderId="0" xfId="0" applyFont="1"/>
    <xf numFmtId="0" fontId="17" fillId="0" borderId="0" xfId="0" applyFont="1" applyFill="1" applyAlignment="1">
      <alignment horizontal="center"/>
    </xf>
    <xf numFmtId="0" fontId="17" fillId="0" borderId="0" xfId="0" applyFont="1"/>
    <xf numFmtId="0" fontId="18" fillId="0" borderId="0" xfId="0" applyFont="1" applyFill="1"/>
    <xf numFmtId="0" fontId="18" fillId="0" borderId="0" xfId="0" applyFont="1"/>
    <xf numFmtId="0" fontId="18" fillId="2" borderId="0" xfId="0" applyFont="1" applyFill="1" applyAlignment="1">
      <alignment horizontal="center" vertical="center"/>
    </xf>
    <xf numFmtId="0" fontId="19" fillId="0" borderId="0" xfId="0" applyFont="1" applyAlignment="1">
      <alignment horizontal="center" wrapText="1"/>
    </xf>
    <xf numFmtId="0" fontId="19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9" fontId="4" fillId="0" borderId="0" xfId="0" applyNumberFormat="1" applyFont="1"/>
    <xf numFmtId="1" fontId="18" fillId="0" borderId="0" xfId="0" applyNumberFormat="1" applyFont="1" applyFill="1" applyAlignment="1">
      <alignment horizontal="center"/>
    </xf>
    <xf numFmtId="2" fontId="12" fillId="2" borderId="0" xfId="0" applyNumberFormat="1" applyFont="1" applyFill="1" applyAlignment="1">
      <alignment horizontal="center" vertic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21" fillId="0" borderId="0" xfId="0" applyFont="1"/>
    <xf numFmtId="0" fontId="21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0" fillId="0" borderId="0" xfId="0" applyFont="1"/>
    <xf numFmtId="0" fontId="0" fillId="0" borderId="0" xfId="0" applyFill="1"/>
    <xf numFmtId="0" fontId="22" fillId="0" borderId="0" xfId="0" applyFont="1" applyAlignment="1">
      <alignment horizontal="center"/>
    </xf>
    <xf numFmtId="0" fontId="12" fillId="3" borderId="0" xfId="0" applyFont="1" applyFill="1" applyAlignment="1">
      <alignment horizontal="left" vertical="center" wrapText="1"/>
    </xf>
    <xf numFmtId="0" fontId="14" fillId="3" borderId="0" xfId="0" applyFont="1" applyFill="1" applyAlignment="1">
      <alignment wrapText="1"/>
    </xf>
    <xf numFmtId="0" fontId="15" fillId="0" borderId="0" xfId="0" applyFont="1" applyAlignment="1">
      <alignment horizontal="left" vertical="center"/>
    </xf>
    <xf numFmtId="0" fontId="23" fillId="0" borderId="0" xfId="0" applyFont="1" applyAlignment="1"/>
    <xf numFmtId="0" fontId="15" fillId="0" borderId="0" xfId="0" applyFont="1" applyAlignment="1">
      <alignment vertical="center"/>
    </xf>
    <xf numFmtId="0" fontId="12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4" fillId="2" borderId="0" xfId="0" applyFont="1" applyFill="1" applyAlignment="1"/>
    <xf numFmtId="49" fontId="12" fillId="0" borderId="0" xfId="0" applyNumberFormat="1" applyFont="1" applyAlignment="1">
      <alignment horizontal="left" vertical="center" wrapText="1"/>
    </xf>
    <xf numFmtId="0" fontId="14" fillId="0" borderId="0" xfId="0" applyFont="1" applyAlignment="1">
      <alignment wrapText="1"/>
    </xf>
    <xf numFmtId="0" fontId="1" fillId="3" borderId="0" xfId="0" applyFont="1" applyFill="1" applyAlignment="1">
      <alignment horizontal="left" vertical="center"/>
    </xf>
    <xf numFmtId="0" fontId="12" fillId="3" borderId="0" xfId="0" applyFont="1" applyFill="1" applyAlignment="1">
      <alignment horizontal="left" vertical="center"/>
    </xf>
    <xf numFmtId="0" fontId="14" fillId="3" borderId="0" xfId="0" applyFont="1" applyFill="1" applyAlignment="1"/>
    <xf numFmtId="0" fontId="1" fillId="3" borderId="0" xfId="0" applyFont="1" applyFill="1" applyAlignment="1">
      <alignment horizontal="left" vertical="center" wrapText="1"/>
    </xf>
    <xf numFmtId="0" fontId="14" fillId="3" borderId="0" xfId="0" applyFont="1" applyFill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19</xdr:col>
      <xdr:colOff>133350</xdr:colOff>
      <xdr:row>48</xdr:row>
      <xdr:rowOff>142875</xdr:rowOff>
    </xdr:to>
    <xdr:pic>
      <xdr:nvPicPr>
        <xdr:cNvPr id="16426" name="Picture 23">
          <a:extLst>
            <a:ext uri="{FF2B5EF4-FFF2-40B4-BE49-F238E27FC236}">
              <a16:creationId xmlns:a16="http://schemas.microsoft.com/office/drawing/2014/main" id="{F91F2119-B4CD-4F1E-AF44-092280EF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0550"/>
          <a:ext cx="12677775" cy="911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285750</xdr:colOff>
      <xdr:row>31</xdr:row>
      <xdr:rowOff>152400</xdr:rowOff>
    </xdr:to>
    <xdr:pic>
      <xdr:nvPicPr>
        <xdr:cNvPr id="7190" name="Picture 1">
          <a:extLst>
            <a:ext uri="{FF2B5EF4-FFF2-40B4-BE49-F238E27FC236}">
              <a16:creationId xmlns:a16="http://schemas.microsoft.com/office/drawing/2014/main" id="{BBB458B4-37D0-4699-9386-3AEE77302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39350" cy="605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323850</xdr:colOff>
      <xdr:row>31</xdr:row>
      <xdr:rowOff>171450</xdr:rowOff>
    </xdr:to>
    <xdr:pic>
      <xdr:nvPicPr>
        <xdr:cNvPr id="6166" name="Picture 1">
          <a:extLst>
            <a:ext uri="{FF2B5EF4-FFF2-40B4-BE49-F238E27FC236}">
              <a16:creationId xmlns:a16="http://schemas.microsoft.com/office/drawing/2014/main" id="{DC019D3D-BBA4-4FC7-A2B7-91F6C2BE6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77450" cy="607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238125</xdr:colOff>
      <xdr:row>31</xdr:row>
      <xdr:rowOff>123825</xdr:rowOff>
    </xdr:to>
    <xdr:pic>
      <xdr:nvPicPr>
        <xdr:cNvPr id="8214" name="Picture 1">
          <a:extLst>
            <a:ext uri="{FF2B5EF4-FFF2-40B4-BE49-F238E27FC236}">
              <a16:creationId xmlns:a16="http://schemas.microsoft.com/office/drawing/2014/main" id="{0FE3C2AA-93EE-45F6-8711-12036E234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991725" cy="602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600075</xdr:colOff>
      <xdr:row>33</xdr:row>
      <xdr:rowOff>161925</xdr:rowOff>
    </xdr:to>
    <xdr:pic>
      <xdr:nvPicPr>
        <xdr:cNvPr id="15376" name="Picture 1">
          <a:extLst>
            <a:ext uri="{FF2B5EF4-FFF2-40B4-BE49-F238E27FC236}">
              <a16:creationId xmlns:a16="http://schemas.microsoft.com/office/drawing/2014/main" id="{38ACC98D-7B79-4A20-859D-9CCAAAE4D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15275" cy="6448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190500</xdr:colOff>
      <xdr:row>31</xdr:row>
      <xdr:rowOff>66675</xdr:rowOff>
    </xdr:to>
    <xdr:pic>
      <xdr:nvPicPr>
        <xdr:cNvPr id="9238" name="Picture 1">
          <a:extLst>
            <a:ext uri="{FF2B5EF4-FFF2-40B4-BE49-F238E27FC236}">
              <a16:creationId xmlns:a16="http://schemas.microsoft.com/office/drawing/2014/main" id="{A229F85B-4081-4314-84A3-886465B01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944100" cy="597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190500</xdr:colOff>
      <xdr:row>31</xdr:row>
      <xdr:rowOff>95250</xdr:rowOff>
    </xdr:to>
    <xdr:pic>
      <xdr:nvPicPr>
        <xdr:cNvPr id="1046" name="Picture 1">
          <a:extLst>
            <a:ext uri="{FF2B5EF4-FFF2-40B4-BE49-F238E27FC236}">
              <a16:creationId xmlns:a16="http://schemas.microsoft.com/office/drawing/2014/main" id="{AE8A7C32-EB25-4780-88C8-D84258E91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944100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228600</xdr:colOff>
      <xdr:row>31</xdr:row>
      <xdr:rowOff>114300</xdr:rowOff>
    </xdr:to>
    <xdr:pic>
      <xdr:nvPicPr>
        <xdr:cNvPr id="2070" name="Picture 1">
          <a:extLst>
            <a:ext uri="{FF2B5EF4-FFF2-40B4-BE49-F238E27FC236}">
              <a16:creationId xmlns:a16="http://schemas.microsoft.com/office/drawing/2014/main" id="{131C170A-77F8-421E-8D1D-171F40845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982200" cy="601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257175</xdr:colOff>
      <xdr:row>31</xdr:row>
      <xdr:rowOff>133350</xdr:rowOff>
    </xdr:to>
    <xdr:pic>
      <xdr:nvPicPr>
        <xdr:cNvPr id="3115" name="Picture 1">
          <a:extLst>
            <a:ext uri="{FF2B5EF4-FFF2-40B4-BE49-F238E27FC236}">
              <a16:creationId xmlns:a16="http://schemas.microsoft.com/office/drawing/2014/main" id="{836B5340-AAB9-462B-B83D-8B59C1B32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10775" cy="603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16</xdr:col>
      <xdr:colOff>409575</xdr:colOff>
      <xdr:row>32</xdr:row>
      <xdr:rowOff>95250</xdr:rowOff>
    </xdr:to>
    <xdr:pic>
      <xdr:nvPicPr>
        <xdr:cNvPr id="3116" name="Picture 1">
          <a:extLst>
            <a:ext uri="{FF2B5EF4-FFF2-40B4-BE49-F238E27FC236}">
              <a16:creationId xmlns:a16="http://schemas.microsoft.com/office/drawing/2014/main" id="{CFE21F8D-6880-4E98-A37A-A575FCC2B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0010775" cy="603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190500</xdr:colOff>
      <xdr:row>31</xdr:row>
      <xdr:rowOff>95250</xdr:rowOff>
    </xdr:to>
    <xdr:pic>
      <xdr:nvPicPr>
        <xdr:cNvPr id="4118" name="Picture 1">
          <a:extLst>
            <a:ext uri="{FF2B5EF4-FFF2-40B4-BE49-F238E27FC236}">
              <a16:creationId xmlns:a16="http://schemas.microsoft.com/office/drawing/2014/main" id="{AF22795C-2204-48D9-A425-B3F8980D5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944100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581025</xdr:colOff>
      <xdr:row>34</xdr:row>
      <xdr:rowOff>19050</xdr:rowOff>
    </xdr:to>
    <xdr:pic>
      <xdr:nvPicPr>
        <xdr:cNvPr id="12307" name="Picture 1">
          <a:extLst>
            <a:ext uri="{FF2B5EF4-FFF2-40B4-BE49-F238E27FC236}">
              <a16:creationId xmlns:a16="http://schemas.microsoft.com/office/drawing/2014/main" id="{8C2F7ECE-8237-47B0-A10A-E49AC6C6E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96225" cy="649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600075</xdr:colOff>
      <xdr:row>33</xdr:row>
      <xdr:rowOff>152400</xdr:rowOff>
    </xdr:to>
    <xdr:pic>
      <xdr:nvPicPr>
        <xdr:cNvPr id="14353" name="Picture 1">
          <a:extLst>
            <a:ext uri="{FF2B5EF4-FFF2-40B4-BE49-F238E27FC236}">
              <a16:creationId xmlns:a16="http://schemas.microsoft.com/office/drawing/2014/main" id="{172514F5-1E62-4683-9406-1598AE880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15275" cy="643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581025</xdr:colOff>
      <xdr:row>34</xdr:row>
      <xdr:rowOff>0</xdr:rowOff>
    </xdr:to>
    <xdr:pic>
      <xdr:nvPicPr>
        <xdr:cNvPr id="13330" name="Picture 1">
          <a:extLst>
            <a:ext uri="{FF2B5EF4-FFF2-40B4-BE49-F238E27FC236}">
              <a16:creationId xmlns:a16="http://schemas.microsoft.com/office/drawing/2014/main" id="{B7CC2D98-2DFA-4C27-BF6E-662AE1A74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96225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209550</xdr:colOff>
      <xdr:row>31</xdr:row>
      <xdr:rowOff>104775</xdr:rowOff>
    </xdr:to>
    <xdr:pic>
      <xdr:nvPicPr>
        <xdr:cNvPr id="5142" name="Picture 1">
          <a:extLst>
            <a:ext uri="{FF2B5EF4-FFF2-40B4-BE49-F238E27FC236}">
              <a16:creationId xmlns:a16="http://schemas.microsoft.com/office/drawing/2014/main" id="{371D758B-B93C-4038-BDAA-56CF118EA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963150" cy="601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"/>
  <sheetViews>
    <sheetView showGridLines="0" zoomScaleNormal="100" workbookViewId="0">
      <selection activeCell="F51" sqref="F51"/>
    </sheetView>
  </sheetViews>
  <sheetFormatPr defaultRowHeight="15" x14ac:dyDescent="0.25"/>
  <cols>
    <col min="1" max="1" width="15.42578125" customWidth="1"/>
    <col min="2" max="2" width="17.28515625" customWidth="1"/>
    <col min="26" max="26" width="9.140625" style="51"/>
  </cols>
  <sheetData>
    <row r="1" spans="1:16" ht="31.5" x14ac:dyDescent="0.5">
      <c r="A1" s="52" t="s">
        <v>85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3" spans="1:16" ht="31.5" customHeight="1" x14ac:dyDescent="0.25">
      <c r="O3" s="51"/>
      <c r="P3" s="51"/>
    </row>
  </sheetData>
  <mergeCells count="1">
    <mergeCell ref="A1:P1"/>
  </mergeCells>
  <pageMargins left="0.7" right="0.7" top="0.75" bottom="0.75" header="0.3" footer="0.3"/>
  <pageSetup scale="7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L30"/>
  <sheetViews>
    <sheetView zoomScaleNormal="100" zoomScalePageLayoutView="80" workbookViewId="0">
      <selection activeCell="C9" sqref="C9:I9"/>
    </sheetView>
  </sheetViews>
  <sheetFormatPr defaultRowHeight="15" x14ac:dyDescent="0.25"/>
  <cols>
    <col min="1" max="1" width="15.28515625" customWidth="1"/>
    <col min="2" max="2" width="9.28515625" customWidth="1"/>
    <col min="3" max="3" width="13.28515625" customWidth="1"/>
    <col min="4" max="4" width="12.42578125" customWidth="1"/>
    <col min="5" max="5" width="15.140625" customWidth="1"/>
    <col min="6" max="6" width="15.42578125" customWidth="1"/>
    <col min="7" max="7" width="14.7109375" customWidth="1"/>
    <col min="8" max="8" width="15.7109375" customWidth="1"/>
    <col min="9" max="9" width="15" customWidth="1"/>
    <col min="10" max="10" width="15.28515625" customWidth="1"/>
    <col min="11" max="11" width="16" customWidth="1"/>
    <col min="12" max="12" width="15.85546875" hidden="1" customWidth="1"/>
  </cols>
  <sheetData>
    <row r="1" spans="1:12" ht="18.75" x14ac:dyDescent="0.3">
      <c r="A1" s="1" t="s">
        <v>0</v>
      </c>
      <c r="G1" s="42">
        <v>1.01</v>
      </c>
      <c r="H1" s="32">
        <v>90</v>
      </c>
      <c r="I1" s="42">
        <v>1.02</v>
      </c>
      <c r="J1">
        <v>186</v>
      </c>
    </row>
    <row r="2" spans="1:12" s="18" customFormat="1" ht="33" customHeight="1" x14ac:dyDescent="0.3">
      <c r="A2" s="5" t="s">
        <v>1</v>
      </c>
      <c r="B2" s="5" t="s">
        <v>2</v>
      </c>
      <c r="C2" s="38" t="s">
        <v>36</v>
      </c>
      <c r="D2" s="39" t="s">
        <v>24</v>
      </c>
      <c r="E2" s="5" t="s">
        <v>31</v>
      </c>
      <c r="F2" s="5" t="s">
        <v>32</v>
      </c>
      <c r="G2" s="5" t="s">
        <v>33</v>
      </c>
      <c r="H2" s="5" t="s">
        <v>34</v>
      </c>
      <c r="I2" s="5" t="s">
        <v>35</v>
      </c>
      <c r="J2" s="5" t="s">
        <v>46</v>
      </c>
      <c r="K2" s="5"/>
    </row>
    <row r="3" spans="1:12" s="15" customFormat="1" ht="24.75" customHeight="1" x14ac:dyDescent="0.25">
      <c r="A3" s="10" t="s">
        <v>6</v>
      </c>
      <c r="B3" s="14" t="s">
        <v>7</v>
      </c>
      <c r="C3" s="14">
        <v>105</v>
      </c>
      <c r="D3" s="14">
        <v>95</v>
      </c>
      <c r="E3" s="14">
        <v>115</v>
      </c>
      <c r="F3" s="14">
        <v>125</v>
      </c>
      <c r="G3" s="14">
        <v>140</v>
      </c>
      <c r="H3" s="14">
        <v>150</v>
      </c>
      <c r="I3" s="14">
        <v>305</v>
      </c>
      <c r="J3" s="14" t="s">
        <v>8</v>
      </c>
      <c r="K3" s="14"/>
    </row>
    <row r="4" spans="1:12" s="17" customFormat="1" ht="24.75" customHeight="1" x14ac:dyDescent="0.25">
      <c r="A4" s="11" t="s">
        <v>9</v>
      </c>
      <c r="B4" s="16" t="s">
        <v>10</v>
      </c>
      <c r="C4" s="16">
        <v>160</v>
      </c>
      <c r="D4" s="16">
        <v>120</v>
      </c>
      <c r="E4" s="16">
        <v>140</v>
      </c>
      <c r="F4" s="16">
        <v>150</v>
      </c>
      <c r="G4" s="16">
        <v>165</v>
      </c>
      <c r="H4" s="16">
        <v>180</v>
      </c>
      <c r="I4" s="16">
        <v>330</v>
      </c>
      <c r="J4" s="16" t="s">
        <v>8</v>
      </c>
      <c r="K4" s="16"/>
    </row>
    <row r="5" spans="1:12" s="17" customFormat="1" ht="24.75" customHeight="1" x14ac:dyDescent="0.25">
      <c r="A5" s="10" t="s">
        <v>11</v>
      </c>
      <c r="B5" s="14" t="s">
        <v>12</v>
      </c>
      <c r="C5" s="14">
        <v>235</v>
      </c>
      <c r="D5" s="14">
        <v>185</v>
      </c>
      <c r="E5" s="14">
        <v>220</v>
      </c>
      <c r="F5" s="14">
        <v>250</v>
      </c>
      <c r="G5" s="14">
        <v>270</v>
      </c>
      <c r="H5" s="14">
        <v>285</v>
      </c>
      <c r="I5" s="14">
        <v>395</v>
      </c>
      <c r="J5" s="14" t="s">
        <v>8</v>
      </c>
      <c r="K5" s="14"/>
    </row>
    <row r="6" spans="1:12" s="17" customFormat="1" ht="24.75" customHeight="1" x14ac:dyDescent="0.25">
      <c r="A6" s="11" t="s">
        <v>13</v>
      </c>
      <c r="B6" s="16" t="s">
        <v>14</v>
      </c>
      <c r="C6" s="16">
        <v>250</v>
      </c>
      <c r="D6" s="16">
        <v>240</v>
      </c>
      <c r="E6" s="16">
        <v>265</v>
      </c>
      <c r="F6" s="16">
        <v>310</v>
      </c>
      <c r="G6" s="16">
        <v>340</v>
      </c>
      <c r="H6" s="16">
        <v>360</v>
      </c>
      <c r="I6" s="16">
        <v>440</v>
      </c>
      <c r="J6" s="16" t="s">
        <v>8</v>
      </c>
      <c r="K6" s="16"/>
    </row>
    <row r="7" spans="1:12" s="17" customFormat="1" ht="24.75" customHeight="1" x14ac:dyDescent="0.25">
      <c r="A7" s="24" t="s">
        <v>15</v>
      </c>
      <c r="B7" s="23" t="s">
        <v>16</v>
      </c>
      <c r="C7" s="23">
        <v>315</v>
      </c>
      <c r="D7" s="23">
        <v>300</v>
      </c>
      <c r="E7" s="23">
        <v>350</v>
      </c>
      <c r="F7" s="23">
        <v>385</v>
      </c>
      <c r="G7" s="23">
        <v>415</v>
      </c>
      <c r="H7" s="23">
        <v>455</v>
      </c>
      <c r="I7" s="23">
        <v>520</v>
      </c>
      <c r="J7" s="14" t="s">
        <v>8</v>
      </c>
      <c r="K7" s="14"/>
    </row>
    <row r="8" spans="1:12" s="17" customFormat="1" ht="24.75" customHeight="1" x14ac:dyDescent="0.25">
      <c r="A8" s="40" t="s">
        <v>17</v>
      </c>
      <c r="B8" s="41" t="s">
        <v>18</v>
      </c>
      <c r="C8" s="41">
        <v>380</v>
      </c>
      <c r="D8" s="41">
        <v>360</v>
      </c>
      <c r="E8" s="41">
        <v>410</v>
      </c>
      <c r="F8" s="41">
        <v>430</v>
      </c>
      <c r="G8" s="41">
        <v>480</v>
      </c>
      <c r="H8" s="41">
        <v>530</v>
      </c>
      <c r="I8" s="41">
        <v>585</v>
      </c>
      <c r="J8" s="16" t="s">
        <v>8</v>
      </c>
      <c r="K8" s="16"/>
    </row>
    <row r="9" spans="1:12" s="17" customFormat="1" ht="24.75" customHeight="1" x14ac:dyDescent="0.25">
      <c r="A9" s="24" t="s">
        <v>20</v>
      </c>
      <c r="B9" s="23"/>
      <c r="C9" s="23">
        <v>4.2</v>
      </c>
      <c r="D9" s="23">
        <v>3.9</v>
      </c>
      <c r="E9" s="23">
        <v>4.55</v>
      </c>
      <c r="F9" s="23">
        <v>4.7</v>
      </c>
      <c r="G9" s="23">
        <v>5.3</v>
      </c>
      <c r="H9" s="23">
        <v>5.9</v>
      </c>
      <c r="I9" s="44">
        <v>6.5</v>
      </c>
      <c r="J9" s="14" t="s">
        <v>8</v>
      </c>
      <c r="K9" s="14"/>
    </row>
    <row r="10" spans="1:12" s="7" customFormat="1" ht="26.25" customHeight="1" x14ac:dyDescent="0.3">
      <c r="B10" s="35"/>
      <c r="C10" s="43">
        <f t="shared" ref="C10:I10" si="0">$J$1*C9</f>
        <v>781.2</v>
      </c>
      <c r="D10" s="43">
        <f t="shared" si="0"/>
        <v>725.4</v>
      </c>
      <c r="E10" s="43">
        <f t="shared" si="0"/>
        <v>846.3</v>
      </c>
      <c r="F10" s="43">
        <f t="shared" si="0"/>
        <v>874.2</v>
      </c>
      <c r="G10" s="43">
        <f t="shared" si="0"/>
        <v>985.8</v>
      </c>
      <c r="H10" s="43">
        <f t="shared" si="0"/>
        <v>1097.4000000000001</v>
      </c>
      <c r="I10" s="43">
        <f t="shared" si="0"/>
        <v>1209</v>
      </c>
      <c r="J10" s="33">
        <v>100</v>
      </c>
      <c r="K10" s="33"/>
      <c r="L10" s="8"/>
    </row>
    <row r="11" spans="1:12" s="7" customFormat="1" ht="24" customHeight="1" x14ac:dyDescent="0.3">
      <c r="B11" s="35"/>
      <c r="C11" s="43">
        <f>C10*0.2</f>
        <v>156.24</v>
      </c>
      <c r="D11" s="43">
        <f t="shared" ref="D11:I11" si="1">D10*0.2</f>
        <v>145.08000000000001</v>
      </c>
      <c r="E11" s="43">
        <f t="shared" si="1"/>
        <v>169.26</v>
      </c>
      <c r="F11" s="43">
        <f t="shared" si="1"/>
        <v>174.84000000000003</v>
      </c>
      <c r="G11" s="43">
        <f t="shared" si="1"/>
        <v>197.16</v>
      </c>
      <c r="H11" s="43">
        <f t="shared" si="1"/>
        <v>219.48000000000002</v>
      </c>
      <c r="I11" s="43">
        <f t="shared" si="1"/>
        <v>241.8</v>
      </c>
      <c r="J11" s="33">
        <v>20</v>
      </c>
      <c r="K11" s="33"/>
      <c r="L11" s="8"/>
    </row>
    <row r="12" spans="1:12" s="7" customFormat="1" ht="24" customHeight="1" x14ac:dyDescent="0.3">
      <c r="B12" s="35"/>
      <c r="C12" s="43">
        <f>ROUND((C11*1.27)/5,0)*5</f>
        <v>200</v>
      </c>
      <c r="D12" s="43">
        <f>ROUND((D11*0.7)/5,0)*5</f>
        <v>100</v>
      </c>
      <c r="E12" s="43">
        <f>ROUND((E11*0.75)/5,0)*5</f>
        <v>125</v>
      </c>
      <c r="F12" s="43">
        <f>ROUND((F11*0.85)/5,0)*5</f>
        <v>150</v>
      </c>
      <c r="G12" s="43">
        <f>ROUND((G11*1.02)/5,0)*5</f>
        <v>200</v>
      </c>
      <c r="H12" s="43">
        <f>ROUND((H11*1.15)/5,0)*5</f>
        <v>250</v>
      </c>
      <c r="I12" s="43">
        <f>ROUND((I11*1.35)/5,0)*5</f>
        <v>325</v>
      </c>
      <c r="J12" s="33" t="s">
        <v>47</v>
      </c>
      <c r="K12" s="33"/>
      <c r="L12" s="8"/>
    </row>
    <row r="13" spans="1:12" s="4" customFormat="1" ht="27" customHeight="1" x14ac:dyDescent="0.3">
      <c r="A13" s="12" t="s">
        <v>19</v>
      </c>
      <c r="B13" s="36"/>
      <c r="C13" s="37"/>
      <c r="D13" s="37"/>
      <c r="E13" s="37"/>
      <c r="F13" s="37"/>
      <c r="G13" s="37"/>
      <c r="H13" s="37"/>
      <c r="I13" s="37"/>
      <c r="J13" s="34"/>
      <c r="K13" s="34"/>
    </row>
    <row r="14" spans="1:12" s="4" customFormat="1" ht="27.75" customHeight="1" x14ac:dyDescent="0.3">
      <c r="A14" s="24" t="s">
        <v>21</v>
      </c>
      <c r="B14" s="58" t="s">
        <v>29</v>
      </c>
      <c r="C14" s="58"/>
      <c r="D14" s="58"/>
      <c r="E14" s="58"/>
      <c r="F14" s="58"/>
      <c r="G14" s="58"/>
      <c r="H14" s="58"/>
      <c r="I14" s="58"/>
      <c r="J14" s="58"/>
      <c r="K14" s="58"/>
      <c r="L14" s="19"/>
    </row>
    <row r="15" spans="1:12" s="9" customFormat="1" ht="46.5" customHeight="1" x14ac:dyDescent="0.3">
      <c r="A15" s="25" t="s">
        <v>44</v>
      </c>
      <c r="B15" s="61" t="s">
        <v>43</v>
      </c>
      <c r="C15" s="61"/>
      <c r="D15" s="61"/>
      <c r="E15" s="61"/>
      <c r="F15" s="61"/>
      <c r="G15" s="61"/>
      <c r="H15" s="61"/>
      <c r="I15" s="61"/>
      <c r="J15" s="62"/>
      <c r="K15" s="62"/>
    </row>
    <row r="16" spans="1:12" s="13" customFormat="1" ht="27.75" customHeight="1" x14ac:dyDescent="0.3">
      <c r="A16" s="24" t="s">
        <v>25</v>
      </c>
      <c r="B16" s="59" t="s">
        <v>45</v>
      </c>
      <c r="C16" s="58"/>
      <c r="D16" s="58"/>
      <c r="E16" s="58"/>
      <c r="F16" s="58"/>
      <c r="G16" s="58"/>
      <c r="H16" s="58"/>
      <c r="I16" s="58"/>
      <c r="J16" s="60"/>
      <c r="K16" s="60"/>
    </row>
    <row r="17" spans="1:12" s="6" customFormat="1" ht="27.75" customHeight="1" x14ac:dyDescent="0.3">
      <c r="A17" s="21" t="s">
        <v>23</v>
      </c>
      <c r="B17" s="63" t="s">
        <v>41</v>
      </c>
      <c r="C17" s="64"/>
      <c r="D17" s="64"/>
      <c r="E17" s="64"/>
      <c r="F17" s="64"/>
      <c r="G17" s="64"/>
      <c r="H17" s="64"/>
      <c r="I17" s="64"/>
      <c r="J17" s="65"/>
      <c r="K17" s="65"/>
    </row>
    <row r="18" spans="1:12" s="4" customFormat="1" ht="27.75" customHeight="1" x14ac:dyDescent="0.3">
      <c r="A18" s="24" t="s">
        <v>3</v>
      </c>
      <c r="B18" s="59" t="s">
        <v>42</v>
      </c>
      <c r="C18" s="58"/>
      <c r="D18" s="58"/>
      <c r="E18" s="58"/>
      <c r="F18" s="58"/>
      <c r="G18" s="58"/>
      <c r="H18" s="58"/>
      <c r="I18" s="58"/>
      <c r="J18" s="60"/>
      <c r="K18" s="60"/>
      <c r="L18" s="13"/>
    </row>
    <row r="19" spans="1:12" s="6" customFormat="1" ht="35.25" customHeight="1" x14ac:dyDescent="0.3">
      <c r="A19" s="21" t="s">
        <v>4</v>
      </c>
      <c r="B19" s="66" t="s">
        <v>37</v>
      </c>
      <c r="C19" s="53"/>
      <c r="D19" s="53"/>
      <c r="E19" s="53"/>
      <c r="F19" s="53"/>
      <c r="G19" s="53"/>
      <c r="H19" s="53"/>
      <c r="I19" s="53"/>
      <c r="J19" s="67"/>
      <c r="K19" s="67"/>
    </row>
    <row r="20" spans="1:12" s="4" customFormat="1" ht="27.75" customHeight="1" x14ac:dyDescent="0.3">
      <c r="A20" s="24" t="s">
        <v>5</v>
      </c>
      <c r="B20" s="58" t="s">
        <v>38</v>
      </c>
      <c r="C20" s="58"/>
      <c r="D20" s="58"/>
      <c r="E20" s="58"/>
      <c r="F20" s="58"/>
      <c r="G20" s="58"/>
      <c r="H20" s="58"/>
      <c r="I20" s="58"/>
      <c r="J20" s="60"/>
      <c r="K20" s="60"/>
      <c r="L20" s="13"/>
    </row>
    <row r="21" spans="1:12" s="20" customFormat="1" ht="30.75" customHeight="1" x14ac:dyDescent="0.3">
      <c r="A21" s="21" t="s">
        <v>22</v>
      </c>
      <c r="B21" s="53" t="s">
        <v>30</v>
      </c>
      <c r="C21" s="53"/>
      <c r="D21" s="53"/>
      <c r="E21" s="53"/>
      <c r="F21" s="53"/>
      <c r="G21" s="53"/>
      <c r="H21" s="53"/>
      <c r="I21" s="53"/>
      <c r="J21" s="54"/>
      <c r="K21" s="54"/>
    </row>
    <row r="22" spans="1:12" ht="22.5" hidden="1" customHeight="1" x14ac:dyDescent="0.25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</row>
    <row r="23" spans="1:12" ht="20.25" customHeight="1" x14ac:dyDescent="0.25">
      <c r="A23" s="26"/>
      <c r="B23" s="27"/>
      <c r="C23" s="27"/>
      <c r="D23" s="27"/>
      <c r="E23" s="27"/>
      <c r="F23" s="27"/>
      <c r="G23" s="27"/>
      <c r="H23" s="27"/>
      <c r="I23" s="27"/>
      <c r="J23" s="27"/>
      <c r="K23" s="27"/>
    </row>
    <row r="24" spans="1:12" s="2" customFormat="1" ht="27" customHeight="1" x14ac:dyDescent="0.25">
      <c r="A24" s="55" t="s">
        <v>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3"/>
    </row>
    <row r="25" spans="1:12" ht="19.5" customHeight="1" x14ac:dyDescent="0.25">
      <c r="A25" s="57" t="s">
        <v>40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</row>
    <row r="26" spans="1:12" ht="18.600000000000001" customHeight="1" x14ac:dyDescent="0.25">
      <c r="A26" s="28" t="s">
        <v>27</v>
      </c>
      <c r="B26" s="29"/>
      <c r="C26" s="29"/>
      <c r="D26" s="29"/>
      <c r="E26" s="29"/>
      <c r="F26" s="29"/>
      <c r="G26" s="29"/>
      <c r="H26" s="29"/>
      <c r="I26" s="29"/>
      <c r="J26" s="29"/>
      <c r="K26" s="29"/>
    </row>
    <row r="27" spans="1:12" ht="18.600000000000001" customHeight="1" x14ac:dyDescent="0.25">
      <c r="A27" s="28" t="s">
        <v>26</v>
      </c>
      <c r="B27" s="32"/>
      <c r="C27" s="32"/>
      <c r="D27" s="32"/>
      <c r="E27" s="32"/>
      <c r="F27" s="32"/>
      <c r="G27" s="32"/>
      <c r="H27" s="32"/>
      <c r="I27" s="32"/>
      <c r="J27" s="32"/>
      <c r="K27" s="29"/>
    </row>
    <row r="28" spans="1:12" ht="18.600000000000001" customHeight="1" x14ac:dyDescent="0.25">
      <c r="A28" s="28" t="s">
        <v>28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</row>
    <row r="29" spans="1:12" x14ac:dyDescent="0.25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</row>
    <row r="30" spans="1:12" s="22" customFormat="1" ht="21" x14ac:dyDescent="0.35">
      <c r="A30" s="30"/>
      <c r="B30" s="31"/>
      <c r="C30" s="31"/>
      <c r="D30" s="31"/>
      <c r="E30" s="31"/>
      <c r="F30" s="31"/>
      <c r="G30" s="31"/>
      <c r="H30" s="31"/>
      <c r="I30" s="31"/>
      <c r="J30" s="31"/>
      <c r="K30" s="31"/>
    </row>
  </sheetData>
  <mergeCells count="10">
    <mergeCell ref="B21:K21"/>
    <mergeCell ref="A24:K24"/>
    <mergeCell ref="A25:K25"/>
    <mergeCell ref="B14:K14"/>
    <mergeCell ref="B18:K18"/>
    <mergeCell ref="B15:K15"/>
    <mergeCell ref="B16:K16"/>
    <mergeCell ref="B17:K17"/>
    <mergeCell ref="B19:K19"/>
    <mergeCell ref="B20:K20"/>
  </mergeCells>
  <pageMargins left="0.7" right="0.7" top="0.75" bottom="0.75" header="0.3" footer="0.3"/>
  <pageSetup scale="74" orientation="landscape" r:id="rId1"/>
  <headerFooter>
    <oddHeader>&amp;C&amp;"-,Bold"&amp;24 2016 - RENTAL/SERVICE HAUL RATES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3"/>
  <sheetViews>
    <sheetView topLeftCell="A13" workbookViewId="0">
      <selection activeCell="M47" sqref="M47"/>
    </sheetView>
  </sheetViews>
  <sheetFormatPr defaultRowHeight="12.75" x14ac:dyDescent="0.2"/>
  <cols>
    <col min="1" max="1" width="25.28515625" style="47" bestFit="1" customWidth="1"/>
    <col min="2" max="2" width="7.7109375" style="47" bestFit="1" customWidth="1"/>
    <col min="3" max="3" width="0.140625" style="47" customWidth="1"/>
    <col min="4" max="4" width="10.42578125" style="47" customWidth="1"/>
    <col min="5" max="5" width="23.28515625" style="47" bestFit="1" customWidth="1"/>
    <col min="6" max="6" width="7.7109375" style="47" bestFit="1" customWidth="1"/>
    <col min="7" max="7" width="10.140625" style="47" customWidth="1"/>
    <col min="8" max="8" width="5.7109375" style="47" hidden="1" customWidth="1"/>
    <col min="9" max="9" width="23.5703125" style="47" bestFit="1" customWidth="1"/>
    <col min="10" max="10" width="7.7109375" style="47" bestFit="1" customWidth="1"/>
    <col min="11" max="16384" width="9.140625" style="47"/>
  </cols>
  <sheetData>
    <row r="1" spans="1:10" x14ac:dyDescent="0.2">
      <c r="A1" s="45" t="s">
        <v>48</v>
      </c>
      <c r="B1" s="46" t="s">
        <v>2</v>
      </c>
      <c r="D1" s="46"/>
      <c r="E1" s="45" t="s">
        <v>49</v>
      </c>
      <c r="F1" s="46" t="s">
        <v>2</v>
      </c>
      <c r="G1" s="46"/>
      <c r="H1" s="46"/>
      <c r="I1" s="45" t="s">
        <v>50</v>
      </c>
      <c r="J1" s="46" t="s">
        <v>2</v>
      </c>
    </row>
    <row r="2" spans="1:10" x14ac:dyDescent="0.2">
      <c r="A2" s="48" t="s">
        <v>51</v>
      </c>
      <c r="B2" s="49" t="s">
        <v>52</v>
      </c>
      <c r="D2" s="48"/>
      <c r="E2" s="48" t="s">
        <v>53</v>
      </c>
      <c r="F2" s="49" t="s">
        <v>54</v>
      </c>
      <c r="I2" s="47" t="s">
        <v>55</v>
      </c>
      <c r="J2" s="49" t="s">
        <v>54</v>
      </c>
    </row>
    <row r="3" spans="1:10" x14ac:dyDescent="0.2">
      <c r="A3" s="48" t="s">
        <v>56</v>
      </c>
      <c r="B3" s="49" t="s">
        <v>52</v>
      </c>
      <c r="D3" s="48"/>
      <c r="E3" s="48" t="s">
        <v>57</v>
      </c>
      <c r="F3" s="49" t="s">
        <v>54</v>
      </c>
      <c r="I3" s="47" t="s">
        <v>58</v>
      </c>
      <c r="J3" s="49" t="s">
        <v>59</v>
      </c>
    </row>
    <row r="4" spans="1:10" x14ac:dyDescent="0.2">
      <c r="A4" s="48" t="s">
        <v>60</v>
      </c>
      <c r="B4" s="49">
        <v>110</v>
      </c>
      <c r="D4" s="48"/>
      <c r="E4" s="48" t="s">
        <v>61</v>
      </c>
      <c r="F4" s="49" t="s">
        <v>59</v>
      </c>
      <c r="I4" s="47" t="s">
        <v>62</v>
      </c>
      <c r="J4" s="49" t="s">
        <v>52</v>
      </c>
    </row>
    <row r="5" spans="1:10" x14ac:dyDescent="0.2">
      <c r="A5" s="48" t="s">
        <v>57</v>
      </c>
      <c r="B5" s="49">
        <v>128</v>
      </c>
      <c r="D5" s="48"/>
      <c r="E5" s="48" t="s">
        <v>63</v>
      </c>
      <c r="F5" s="49" t="s">
        <v>52</v>
      </c>
      <c r="I5" s="47" t="s">
        <v>53</v>
      </c>
      <c r="J5" s="49">
        <v>116</v>
      </c>
    </row>
    <row r="6" spans="1:10" x14ac:dyDescent="0.2">
      <c r="A6" s="48" t="s">
        <v>55</v>
      </c>
      <c r="B6" s="49">
        <v>136</v>
      </c>
      <c r="D6" s="48"/>
      <c r="E6" s="48" t="s">
        <v>64</v>
      </c>
      <c r="F6" s="49">
        <v>108</v>
      </c>
      <c r="I6" s="47" t="s">
        <v>63</v>
      </c>
      <c r="J6" s="49">
        <v>124</v>
      </c>
    </row>
    <row r="7" spans="1:10" x14ac:dyDescent="0.2">
      <c r="A7" s="48" t="s">
        <v>62</v>
      </c>
      <c r="B7" s="49">
        <v>144</v>
      </c>
      <c r="D7" s="48"/>
      <c r="E7" s="48" t="s">
        <v>58</v>
      </c>
      <c r="F7" s="49">
        <v>110</v>
      </c>
      <c r="I7" s="47" t="s">
        <v>61</v>
      </c>
      <c r="J7" s="49">
        <v>125</v>
      </c>
    </row>
    <row r="8" spans="1:10" x14ac:dyDescent="0.2">
      <c r="A8" s="48" t="s">
        <v>65</v>
      </c>
      <c r="B8" s="49">
        <v>150</v>
      </c>
      <c r="D8" s="48"/>
      <c r="E8" s="48" t="s">
        <v>62</v>
      </c>
      <c r="F8" s="49">
        <v>130</v>
      </c>
      <c r="I8" s="47" t="s">
        <v>66</v>
      </c>
      <c r="J8" s="49">
        <v>128</v>
      </c>
    </row>
    <row r="9" spans="1:10" x14ac:dyDescent="0.2">
      <c r="A9" s="48" t="s">
        <v>53</v>
      </c>
      <c r="B9" s="49">
        <v>175</v>
      </c>
      <c r="D9" s="48"/>
      <c r="E9" s="48" t="s">
        <v>66</v>
      </c>
      <c r="F9" s="49">
        <v>136</v>
      </c>
      <c r="I9" s="47" t="s">
        <v>67</v>
      </c>
      <c r="J9" s="49">
        <v>140</v>
      </c>
    </row>
    <row r="10" spans="1:10" x14ac:dyDescent="0.2">
      <c r="A10" s="48" t="s">
        <v>68</v>
      </c>
      <c r="B10" s="49">
        <v>196</v>
      </c>
      <c r="D10" s="48"/>
      <c r="E10" s="48" t="s">
        <v>69</v>
      </c>
      <c r="F10" s="49">
        <v>144</v>
      </c>
      <c r="I10" s="47" t="s">
        <v>64</v>
      </c>
      <c r="J10" s="49">
        <v>156</v>
      </c>
    </row>
    <row r="11" spans="1:10" x14ac:dyDescent="0.2">
      <c r="A11" s="48" t="s">
        <v>63</v>
      </c>
      <c r="B11" s="49">
        <v>217</v>
      </c>
      <c r="D11" s="48"/>
      <c r="E11" s="48" t="s">
        <v>70</v>
      </c>
      <c r="F11" s="49">
        <v>190</v>
      </c>
      <c r="I11" s="47" t="s">
        <v>69</v>
      </c>
      <c r="J11" s="49">
        <v>203</v>
      </c>
    </row>
    <row r="12" spans="1:10" x14ac:dyDescent="0.2">
      <c r="A12" s="48" t="s">
        <v>69</v>
      </c>
      <c r="B12" s="49">
        <v>268</v>
      </c>
      <c r="D12" s="48"/>
      <c r="E12" s="48" t="s">
        <v>65</v>
      </c>
      <c r="F12" s="49">
        <v>270</v>
      </c>
      <c r="I12" s="47" t="s">
        <v>65</v>
      </c>
      <c r="J12" s="49">
        <v>225</v>
      </c>
    </row>
    <row r="13" spans="1:10" x14ac:dyDescent="0.2">
      <c r="A13" s="48" t="s">
        <v>71</v>
      </c>
      <c r="B13" s="49">
        <v>270</v>
      </c>
      <c r="D13" s="48"/>
      <c r="E13" s="48" t="s">
        <v>71</v>
      </c>
      <c r="F13" s="49">
        <v>310</v>
      </c>
      <c r="I13" s="47" t="s">
        <v>71</v>
      </c>
      <c r="J13" s="49">
        <v>265</v>
      </c>
    </row>
    <row r="14" spans="1:10" x14ac:dyDescent="0.2">
      <c r="A14" s="48"/>
      <c r="B14" s="49"/>
      <c r="D14" s="48"/>
      <c r="E14" s="48"/>
      <c r="F14" s="49"/>
      <c r="J14" s="49"/>
    </row>
    <row r="16" spans="1:10" x14ac:dyDescent="0.2">
      <c r="A16" s="45" t="s">
        <v>72</v>
      </c>
      <c r="B16" s="46" t="s">
        <v>2</v>
      </c>
      <c r="E16" s="50" t="s">
        <v>73</v>
      </c>
      <c r="F16" s="46" t="s">
        <v>2</v>
      </c>
      <c r="I16" s="50" t="s">
        <v>74</v>
      </c>
      <c r="J16" s="46" t="s">
        <v>2</v>
      </c>
    </row>
    <row r="17" spans="1:10" x14ac:dyDescent="0.2">
      <c r="A17" s="48" t="s">
        <v>75</v>
      </c>
      <c r="B17" s="49" t="s">
        <v>52</v>
      </c>
      <c r="E17" s="47" t="s">
        <v>70</v>
      </c>
      <c r="F17" s="49" t="s">
        <v>52</v>
      </c>
      <c r="I17" s="47" t="s">
        <v>53</v>
      </c>
      <c r="J17" s="49">
        <v>98</v>
      </c>
    </row>
    <row r="18" spans="1:10" x14ac:dyDescent="0.2">
      <c r="A18" s="48" t="s">
        <v>66</v>
      </c>
      <c r="B18" s="49" t="s">
        <v>52</v>
      </c>
      <c r="E18" s="47" t="s">
        <v>66</v>
      </c>
      <c r="F18" s="49">
        <v>150</v>
      </c>
      <c r="I18" s="47" t="s">
        <v>55</v>
      </c>
      <c r="J18" s="49">
        <v>108</v>
      </c>
    </row>
    <row r="19" spans="1:10" x14ac:dyDescent="0.2">
      <c r="A19" s="48" t="s">
        <v>65</v>
      </c>
      <c r="B19" s="49" t="s">
        <v>52</v>
      </c>
      <c r="E19" s="47" t="s">
        <v>71</v>
      </c>
      <c r="F19" s="49">
        <v>158</v>
      </c>
      <c r="I19" s="47" t="s">
        <v>66</v>
      </c>
      <c r="J19" s="49">
        <v>110</v>
      </c>
    </row>
    <row r="20" spans="1:10" x14ac:dyDescent="0.2">
      <c r="A20" s="48" t="s">
        <v>62</v>
      </c>
      <c r="B20" s="49">
        <v>120</v>
      </c>
      <c r="E20" s="47" t="s">
        <v>58</v>
      </c>
      <c r="F20" s="49">
        <v>160</v>
      </c>
      <c r="I20" s="47" t="s">
        <v>61</v>
      </c>
      <c r="J20" s="49">
        <v>115</v>
      </c>
    </row>
    <row r="21" spans="1:10" x14ac:dyDescent="0.2">
      <c r="A21" s="48" t="s">
        <v>57</v>
      </c>
      <c r="B21" s="49">
        <v>140</v>
      </c>
      <c r="E21" s="47" t="s">
        <v>62</v>
      </c>
      <c r="F21" s="49">
        <v>200</v>
      </c>
      <c r="I21" s="47" t="s">
        <v>57</v>
      </c>
      <c r="J21" s="49">
        <v>156</v>
      </c>
    </row>
    <row r="22" spans="1:10" x14ac:dyDescent="0.2">
      <c r="A22" s="48" t="s">
        <v>55</v>
      </c>
      <c r="B22" s="49">
        <v>190</v>
      </c>
      <c r="E22" s="47" t="s">
        <v>57</v>
      </c>
      <c r="F22" s="49">
        <v>225</v>
      </c>
      <c r="I22" s="47" t="s">
        <v>63</v>
      </c>
      <c r="J22" s="49">
        <v>165</v>
      </c>
    </row>
    <row r="23" spans="1:10" x14ac:dyDescent="0.2">
      <c r="A23" s="48" t="s">
        <v>71</v>
      </c>
      <c r="B23" s="49">
        <v>168</v>
      </c>
      <c r="E23" s="47" t="s">
        <v>64</v>
      </c>
      <c r="F23" s="49">
        <v>260</v>
      </c>
      <c r="I23" s="47" t="s">
        <v>69</v>
      </c>
      <c r="J23" s="49">
        <v>181</v>
      </c>
    </row>
    <row r="24" spans="1:10" x14ac:dyDescent="0.2">
      <c r="A24" s="48" t="s">
        <v>64</v>
      </c>
      <c r="B24" s="49">
        <v>217</v>
      </c>
      <c r="E24" s="47" t="s">
        <v>55</v>
      </c>
      <c r="F24" s="49">
        <v>270</v>
      </c>
      <c r="I24" s="47" t="s">
        <v>58</v>
      </c>
      <c r="J24" s="49">
        <v>188</v>
      </c>
    </row>
    <row r="25" spans="1:10" x14ac:dyDescent="0.2">
      <c r="A25" s="48" t="s">
        <v>53</v>
      </c>
      <c r="B25" s="49">
        <v>225</v>
      </c>
      <c r="E25" s="47" t="s">
        <v>53</v>
      </c>
      <c r="F25" s="49">
        <v>311</v>
      </c>
      <c r="I25" s="47" t="s">
        <v>70</v>
      </c>
      <c r="J25" s="49">
        <v>217</v>
      </c>
    </row>
    <row r="26" spans="1:10" x14ac:dyDescent="0.2">
      <c r="A26" s="48" t="s">
        <v>61</v>
      </c>
      <c r="B26" s="49">
        <v>248</v>
      </c>
      <c r="E26" s="47" t="s">
        <v>61</v>
      </c>
      <c r="F26" s="49">
        <v>333</v>
      </c>
      <c r="I26" s="47" t="s">
        <v>62</v>
      </c>
      <c r="J26" s="49">
        <v>220</v>
      </c>
    </row>
    <row r="27" spans="1:10" x14ac:dyDescent="0.2">
      <c r="A27" s="48" t="s">
        <v>63</v>
      </c>
      <c r="B27" s="49">
        <v>260</v>
      </c>
      <c r="E27" s="47" t="s">
        <v>63</v>
      </c>
      <c r="F27" s="49">
        <v>345</v>
      </c>
      <c r="I27" s="47" t="s">
        <v>65</v>
      </c>
      <c r="J27" s="49">
        <v>260</v>
      </c>
    </row>
    <row r="28" spans="1:10" x14ac:dyDescent="0.2">
      <c r="A28" s="48" t="s">
        <v>69</v>
      </c>
      <c r="B28" s="49">
        <v>320</v>
      </c>
      <c r="E28" s="47" t="s">
        <v>69</v>
      </c>
      <c r="F28" s="49">
        <v>404</v>
      </c>
      <c r="I28" s="47" t="s">
        <v>71</v>
      </c>
      <c r="J28" s="49">
        <v>380</v>
      </c>
    </row>
    <row r="31" spans="1:10" x14ac:dyDescent="0.2">
      <c r="A31" s="50" t="s">
        <v>76</v>
      </c>
      <c r="B31" s="46" t="s">
        <v>2</v>
      </c>
      <c r="E31" s="50" t="s">
        <v>77</v>
      </c>
      <c r="F31" s="46" t="s">
        <v>2</v>
      </c>
      <c r="I31" s="50" t="s">
        <v>78</v>
      </c>
      <c r="J31" s="46" t="s">
        <v>2</v>
      </c>
    </row>
    <row r="32" spans="1:10" x14ac:dyDescent="0.2">
      <c r="A32" s="47" t="s">
        <v>62</v>
      </c>
      <c r="B32" s="49" t="s">
        <v>54</v>
      </c>
      <c r="E32" s="47" t="s">
        <v>65</v>
      </c>
      <c r="F32" s="49">
        <v>158</v>
      </c>
      <c r="I32" s="47" t="s">
        <v>58</v>
      </c>
      <c r="J32" s="49" t="s">
        <v>54</v>
      </c>
    </row>
    <row r="33" spans="1:10" x14ac:dyDescent="0.2">
      <c r="A33" s="47" t="s">
        <v>57</v>
      </c>
      <c r="B33" s="49" t="s">
        <v>59</v>
      </c>
      <c r="E33" s="47" t="s">
        <v>70</v>
      </c>
      <c r="F33" s="49">
        <v>168</v>
      </c>
      <c r="I33" s="47" t="s">
        <v>57</v>
      </c>
      <c r="J33" s="49" t="s">
        <v>52</v>
      </c>
    </row>
    <row r="34" spans="1:10" x14ac:dyDescent="0.2">
      <c r="A34" s="47" t="s">
        <v>70</v>
      </c>
      <c r="B34" s="49" t="s">
        <v>52</v>
      </c>
      <c r="E34" s="47" t="s">
        <v>62</v>
      </c>
      <c r="F34" s="49">
        <v>191</v>
      </c>
      <c r="I34" s="47" t="s">
        <v>70</v>
      </c>
      <c r="J34" s="49">
        <v>120</v>
      </c>
    </row>
    <row r="35" spans="1:10" x14ac:dyDescent="0.2">
      <c r="A35" s="47" t="s">
        <v>66</v>
      </c>
      <c r="B35" s="49" t="s">
        <v>52</v>
      </c>
      <c r="E35" s="47" t="s">
        <v>58</v>
      </c>
      <c r="F35" s="49">
        <v>203</v>
      </c>
      <c r="I35" s="47" t="s">
        <v>55</v>
      </c>
      <c r="J35" s="49">
        <v>130</v>
      </c>
    </row>
    <row r="36" spans="1:10" x14ac:dyDescent="0.2">
      <c r="A36" s="47" t="s">
        <v>55</v>
      </c>
      <c r="B36" s="49">
        <v>110</v>
      </c>
      <c r="E36" s="47" t="s">
        <v>57</v>
      </c>
      <c r="F36" s="49">
        <v>265</v>
      </c>
      <c r="I36" s="47" t="s">
        <v>66</v>
      </c>
      <c r="J36" s="49">
        <v>144</v>
      </c>
    </row>
    <row r="37" spans="1:10" x14ac:dyDescent="0.2">
      <c r="A37" s="47" t="s">
        <v>65</v>
      </c>
      <c r="B37" s="49">
        <v>160</v>
      </c>
      <c r="E37" s="47" t="s">
        <v>66</v>
      </c>
      <c r="F37" s="49">
        <v>270</v>
      </c>
      <c r="I37" s="47" t="s">
        <v>63</v>
      </c>
      <c r="J37" s="49">
        <v>170</v>
      </c>
    </row>
    <row r="38" spans="1:10" x14ac:dyDescent="0.2">
      <c r="A38" s="47" t="s">
        <v>53</v>
      </c>
      <c r="B38" s="49">
        <v>167</v>
      </c>
      <c r="E38" s="47" t="s">
        <v>55</v>
      </c>
      <c r="F38" s="49">
        <v>310</v>
      </c>
      <c r="I38" s="47" t="s">
        <v>53</v>
      </c>
      <c r="J38" s="49">
        <v>187</v>
      </c>
    </row>
    <row r="39" spans="1:10" x14ac:dyDescent="0.2">
      <c r="A39" s="47" t="s">
        <v>61</v>
      </c>
      <c r="B39" s="49">
        <v>178</v>
      </c>
      <c r="E39" s="47" t="s">
        <v>79</v>
      </c>
      <c r="F39" s="49">
        <v>353</v>
      </c>
      <c r="I39" s="47" t="s">
        <v>71</v>
      </c>
      <c r="J39" s="49">
        <v>191</v>
      </c>
    </row>
    <row r="40" spans="1:10" x14ac:dyDescent="0.2">
      <c r="A40" s="47" t="s">
        <v>63</v>
      </c>
      <c r="B40" s="49">
        <v>180</v>
      </c>
      <c r="E40" s="47" t="s">
        <v>53</v>
      </c>
      <c r="F40" s="49">
        <v>365</v>
      </c>
      <c r="I40" s="47" t="s">
        <v>61</v>
      </c>
      <c r="J40" s="49">
        <v>197</v>
      </c>
    </row>
    <row r="41" spans="1:10" x14ac:dyDescent="0.2">
      <c r="A41" s="47" t="s">
        <v>64</v>
      </c>
      <c r="B41" s="49">
        <v>188</v>
      </c>
      <c r="E41" s="47" t="s">
        <v>61</v>
      </c>
      <c r="F41" s="49">
        <v>376</v>
      </c>
      <c r="I41" s="47" t="s">
        <v>65</v>
      </c>
      <c r="J41" s="49">
        <v>200</v>
      </c>
    </row>
    <row r="42" spans="1:10" x14ac:dyDescent="0.2">
      <c r="A42" s="47" t="s">
        <v>71</v>
      </c>
      <c r="B42" s="49">
        <v>203</v>
      </c>
      <c r="E42" s="47" t="s">
        <v>64</v>
      </c>
      <c r="F42" s="49">
        <v>380</v>
      </c>
      <c r="I42" s="47" t="s">
        <v>64</v>
      </c>
      <c r="J42" s="49">
        <v>220</v>
      </c>
    </row>
    <row r="43" spans="1:10" x14ac:dyDescent="0.2">
      <c r="A43" s="47" t="s">
        <v>69</v>
      </c>
      <c r="B43" s="49">
        <v>254</v>
      </c>
      <c r="E43" s="47" t="s">
        <v>69</v>
      </c>
      <c r="F43" s="49">
        <v>452</v>
      </c>
      <c r="I43" s="47" t="s">
        <v>69</v>
      </c>
      <c r="J43" s="49">
        <v>274</v>
      </c>
    </row>
    <row r="46" spans="1:10" x14ac:dyDescent="0.2">
      <c r="A46" s="50" t="s">
        <v>80</v>
      </c>
      <c r="B46" s="46" t="s">
        <v>2</v>
      </c>
      <c r="E46" s="50" t="s">
        <v>81</v>
      </c>
      <c r="F46" s="46" t="s">
        <v>2</v>
      </c>
      <c r="I46" s="50" t="s">
        <v>82</v>
      </c>
      <c r="J46" s="46" t="s">
        <v>2</v>
      </c>
    </row>
    <row r="47" spans="1:10" x14ac:dyDescent="0.2">
      <c r="A47" s="47" t="s">
        <v>53</v>
      </c>
      <c r="B47" s="49" t="s">
        <v>83</v>
      </c>
      <c r="E47" s="47" t="s">
        <v>61</v>
      </c>
      <c r="F47" s="49" t="s">
        <v>83</v>
      </c>
      <c r="I47" s="47" t="s">
        <v>61</v>
      </c>
      <c r="J47" s="49" t="s">
        <v>52</v>
      </c>
    </row>
    <row r="48" spans="1:10" x14ac:dyDescent="0.2">
      <c r="A48" s="47" t="s">
        <v>63</v>
      </c>
      <c r="B48" s="49" t="s">
        <v>54</v>
      </c>
      <c r="E48" s="47" t="s">
        <v>55</v>
      </c>
      <c r="F48" s="49" t="s">
        <v>54</v>
      </c>
      <c r="I48" s="47" t="s">
        <v>53</v>
      </c>
      <c r="J48" s="49">
        <v>92</v>
      </c>
    </row>
    <row r="49" spans="1:10" x14ac:dyDescent="0.2">
      <c r="A49" s="47" t="s">
        <v>55</v>
      </c>
      <c r="B49" s="49" t="s">
        <v>59</v>
      </c>
      <c r="E49" s="47" t="s">
        <v>63</v>
      </c>
      <c r="F49" s="49" t="s">
        <v>59</v>
      </c>
      <c r="I49" s="47" t="s">
        <v>63</v>
      </c>
      <c r="J49" s="49">
        <v>135</v>
      </c>
    </row>
    <row r="50" spans="1:10" x14ac:dyDescent="0.2">
      <c r="A50" s="47" t="s">
        <v>69</v>
      </c>
      <c r="B50" s="49" t="s">
        <v>52</v>
      </c>
      <c r="E50" s="47" t="s">
        <v>69</v>
      </c>
      <c r="F50" s="49">
        <v>92</v>
      </c>
      <c r="I50" s="47" t="s">
        <v>55</v>
      </c>
      <c r="J50" s="49">
        <v>144</v>
      </c>
    </row>
    <row r="51" spans="1:10" x14ac:dyDescent="0.2">
      <c r="A51" s="47" t="s">
        <v>64</v>
      </c>
      <c r="B51" s="49">
        <v>115</v>
      </c>
      <c r="E51" s="47" t="s">
        <v>64</v>
      </c>
      <c r="F51" s="49">
        <v>98</v>
      </c>
      <c r="I51" s="47" t="s">
        <v>64</v>
      </c>
      <c r="J51" s="49">
        <v>181</v>
      </c>
    </row>
    <row r="52" spans="1:10" x14ac:dyDescent="0.2">
      <c r="A52" s="47" t="s">
        <v>57</v>
      </c>
      <c r="B52" s="49">
        <v>125</v>
      </c>
      <c r="E52" s="47" t="s">
        <v>57</v>
      </c>
      <c r="F52" s="49">
        <v>116</v>
      </c>
      <c r="I52" s="47" t="s">
        <v>57</v>
      </c>
      <c r="J52" s="49">
        <v>203</v>
      </c>
    </row>
    <row r="53" spans="1:10" x14ac:dyDescent="0.2">
      <c r="A53" s="47" t="s">
        <v>58</v>
      </c>
      <c r="B53" s="49">
        <v>178</v>
      </c>
      <c r="E53" s="47" t="s">
        <v>58</v>
      </c>
      <c r="F53" s="49">
        <v>167</v>
      </c>
      <c r="I53" s="47" t="s">
        <v>58</v>
      </c>
      <c r="J53" s="49">
        <v>254</v>
      </c>
    </row>
    <row r="54" spans="1:10" x14ac:dyDescent="0.2">
      <c r="A54" s="47" t="s">
        <v>66</v>
      </c>
      <c r="B54" s="49">
        <v>196</v>
      </c>
      <c r="E54" s="47" t="s">
        <v>66</v>
      </c>
      <c r="F54" s="49">
        <v>175</v>
      </c>
      <c r="I54" s="47" t="s">
        <v>66</v>
      </c>
      <c r="J54" s="49">
        <v>268</v>
      </c>
    </row>
    <row r="55" spans="1:10" x14ac:dyDescent="0.2">
      <c r="A55" s="47" t="s">
        <v>62</v>
      </c>
      <c r="B55" s="49">
        <v>197</v>
      </c>
      <c r="E55" s="47" t="s">
        <v>62</v>
      </c>
      <c r="F55" s="49">
        <v>187</v>
      </c>
      <c r="I55" s="47" t="s">
        <v>62</v>
      </c>
      <c r="J55" s="49">
        <v>274</v>
      </c>
    </row>
    <row r="56" spans="1:10" x14ac:dyDescent="0.2">
      <c r="A56" s="47" t="s">
        <v>70</v>
      </c>
      <c r="B56" s="49">
        <v>248</v>
      </c>
      <c r="E56" s="47" t="s">
        <v>70</v>
      </c>
      <c r="F56" s="49">
        <v>225</v>
      </c>
      <c r="I56" s="47" t="s">
        <v>70</v>
      </c>
      <c r="J56" s="49">
        <v>320</v>
      </c>
    </row>
    <row r="57" spans="1:10" x14ac:dyDescent="0.2">
      <c r="A57" s="47" t="s">
        <v>65</v>
      </c>
      <c r="B57" s="49">
        <v>333</v>
      </c>
      <c r="E57" s="47" t="s">
        <v>65</v>
      </c>
      <c r="F57" s="49">
        <v>311</v>
      </c>
      <c r="I57" s="47" t="s">
        <v>65</v>
      </c>
      <c r="J57" s="49">
        <v>404</v>
      </c>
    </row>
    <row r="58" spans="1:10" x14ac:dyDescent="0.2">
      <c r="A58" s="47" t="s">
        <v>71</v>
      </c>
      <c r="B58" s="49">
        <v>376</v>
      </c>
      <c r="E58" s="47" t="s">
        <v>71</v>
      </c>
      <c r="F58" s="49">
        <v>365</v>
      </c>
      <c r="I58" s="47" t="s">
        <v>71</v>
      </c>
      <c r="J58" s="49">
        <v>452</v>
      </c>
    </row>
    <row r="61" spans="1:10" x14ac:dyDescent="0.2">
      <c r="A61" s="50" t="s">
        <v>84</v>
      </c>
      <c r="B61" s="46" t="s">
        <v>2</v>
      </c>
    </row>
    <row r="62" spans="1:10" x14ac:dyDescent="0.2">
      <c r="A62" s="47" t="s">
        <v>61</v>
      </c>
      <c r="B62" s="49" t="s">
        <v>54</v>
      </c>
    </row>
    <row r="63" spans="1:10" x14ac:dyDescent="0.2">
      <c r="A63" s="47" t="s">
        <v>53</v>
      </c>
      <c r="B63" s="49" t="s">
        <v>59</v>
      </c>
    </row>
    <row r="64" spans="1:10" x14ac:dyDescent="0.2">
      <c r="A64" s="47" t="s">
        <v>55</v>
      </c>
      <c r="B64" s="49" t="s">
        <v>52</v>
      </c>
    </row>
    <row r="65" spans="1:2" x14ac:dyDescent="0.2">
      <c r="A65" s="47" t="s">
        <v>57</v>
      </c>
      <c r="B65" s="49">
        <v>124</v>
      </c>
    </row>
    <row r="66" spans="1:2" x14ac:dyDescent="0.2">
      <c r="A66" s="47" t="s">
        <v>69</v>
      </c>
      <c r="B66" s="49">
        <v>135</v>
      </c>
    </row>
    <row r="67" spans="1:2" x14ac:dyDescent="0.2">
      <c r="A67" s="47" t="s">
        <v>64</v>
      </c>
      <c r="B67" s="49">
        <v>165</v>
      </c>
    </row>
    <row r="68" spans="1:2" x14ac:dyDescent="0.2">
      <c r="A68" s="47" t="s">
        <v>62</v>
      </c>
      <c r="B68" s="49">
        <v>170</v>
      </c>
    </row>
    <row r="69" spans="1:2" x14ac:dyDescent="0.2">
      <c r="A69" s="47" t="s">
        <v>58</v>
      </c>
      <c r="B69" s="49">
        <v>180</v>
      </c>
    </row>
    <row r="70" spans="1:2" x14ac:dyDescent="0.2">
      <c r="A70" s="47" t="s">
        <v>66</v>
      </c>
      <c r="B70" s="49">
        <v>217</v>
      </c>
    </row>
    <row r="71" spans="1:2" x14ac:dyDescent="0.2">
      <c r="A71" s="47" t="s">
        <v>70</v>
      </c>
      <c r="B71" s="49">
        <v>260</v>
      </c>
    </row>
    <row r="72" spans="1:2" x14ac:dyDescent="0.2">
      <c r="A72" s="47" t="s">
        <v>65</v>
      </c>
      <c r="B72" s="49">
        <v>345</v>
      </c>
    </row>
    <row r="73" spans="1:2" x14ac:dyDescent="0.2">
      <c r="A73" s="47" t="s">
        <v>71</v>
      </c>
      <c r="B73" s="49">
        <v>353</v>
      </c>
    </row>
  </sheetData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M40" sqref="M40"/>
    </sheetView>
  </sheetViews>
  <sheetFormatPr defaultRowHeight="15" x14ac:dyDescent="0.25"/>
  <sheetData/>
  <pageMargins left="0.7" right="0.7" top="0.75" bottom="0.75" header="0.3" footer="0.3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8D62E3AAC5AA479954B192188E3BC1" ma:contentTypeVersion="11" ma:contentTypeDescription="Create a new document." ma:contentTypeScope="" ma:versionID="4f7308190082b4a0d3164f25f1f58af6">
  <xsd:schema xmlns:xsd="http://www.w3.org/2001/XMLSchema" xmlns:xs="http://www.w3.org/2001/XMLSchema" xmlns:p="http://schemas.microsoft.com/office/2006/metadata/properties" xmlns:ns2="b31d7be1-2bf1-4a0c-903e-3537715ce302" xmlns:ns3="d3eafe48-5e75-4bab-84f6-a5a35a105a20" targetNamespace="http://schemas.microsoft.com/office/2006/metadata/properties" ma:root="true" ma:fieldsID="1eabee1b5f1a4a4d6ed11679d09979a3" ns2:_="" ns3:_="">
    <xsd:import namespace="b31d7be1-2bf1-4a0c-903e-3537715ce302"/>
    <xsd:import namespace="d3eafe48-5e75-4bab-84f6-a5a35a105a2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Archive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1d7be1-2bf1-4a0c-903e-3537715ce3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Archive" ma:index="14" nillable="true" ma:displayName="Archive" ma:default="0" ma:format="Dropdown" ma:internalName="Archive">
      <xsd:simpleType>
        <xsd:restriction base="dms:Boolean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eafe48-5e75-4bab-84f6-a5a35a105a20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rchive xmlns="b31d7be1-2bf1-4a0c-903e-3537715ce302">false</Archive>
  </documentManagement>
</p:properties>
</file>

<file path=customXml/itemProps1.xml><?xml version="1.0" encoding="utf-8"?>
<ds:datastoreItem xmlns:ds="http://schemas.openxmlformats.org/officeDocument/2006/customXml" ds:itemID="{677C3E71-4B12-45C3-98DB-79CB3CCA50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1d7be1-2bf1-4a0c-903e-3537715ce302"/>
    <ds:schemaRef ds:uri="d3eafe48-5e75-4bab-84f6-a5a35a105a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A3C0639-10B8-4730-B9F2-48C8B13B0EC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06F0578-45A0-4DAE-A9E1-1248F9221DFA}">
  <ds:schemaRefs>
    <ds:schemaRef ds:uri="http://purl.org/dc/terms/"/>
    <ds:schemaRef ds:uri="http://schemas.openxmlformats.org/package/2006/metadata/core-properties"/>
    <ds:schemaRef ds:uri="d3eafe48-5e75-4bab-84f6-a5a35a105a20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b31d7be1-2bf1-4a0c-903e-3537715ce302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2020 Haul Rate Sheet</vt:lpstr>
      <vt:lpstr>2016 Haul Rate Sheet</vt:lpstr>
      <vt:lpstr>Store-Store Mileage</vt:lpstr>
      <vt:lpstr>81-Wichita</vt:lpstr>
      <vt:lpstr>82-Great Bend</vt:lpstr>
      <vt:lpstr>83-Salina</vt:lpstr>
      <vt:lpstr>84-Dodge City</vt:lpstr>
      <vt:lpstr>86-Olathe</vt:lpstr>
      <vt:lpstr>89-St Joseph</vt:lpstr>
      <vt:lpstr>88-Kansas City</vt:lpstr>
      <vt:lpstr>90-Topeka</vt:lpstr>
      <vt:lpstr>92-Concordia</vt:lpstr>
      <vt:lpstr>91-Chanute</vt:lpstr>
      <vt:lpstr>93-Colby</vt:lpstr>
      <vt:lpstr>94-Sedalia</vt:lpstr>
      <vt:lpstr>97-Manhattan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xupe13rcp</dc:creator>
  <cp:lastModifiedBy>Herman, Todd [DAFPM]</cp:lastModifiedBy>
  <cp:lastPrinted>2018-12-27T21:53:28Z</cp:lastPrinted>
  <dcterms:created xsi:type="dcterms:W3CDTF">2011-05-03T17:34:16Z</dcterms:created>
  <dcterms:modified xsi:type="dcterms:W3CDTF">2020-06-12T13:24:02Z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0x010100938D62E3AAC5AA479954B192188E3BC1</vt:lpwstr>
  </property>
</Properties>
</file>