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9315" windowHeight="4455" firstSheet="3" activeTab="12"/>
  </bookViews>
  <sheets>
    <sheet name="instructions" sheetId="1" r:id="rId1"/>
    <sheet name="input" sheetId="2" r:id="rId2"/>
    <sheet name="inputBudSum" sheetId="3" r:id="rId3"/>
    <sheet name="cert" sheetId="4" r:id="rId4"/>
    <sheet name="SignCert" sheetId="5" r:id="rId5"/>
    <sheet name="fund1" sheetId="6" r:id="rId6"/>
    <sheet name="fund2" sheetId="7" r:id="rId7"/>
    <sheet name="fund3" sheetId="8" r:id="rId8"/>
    <sheet name="fund4" sheetId="9" r:id="rId9"/>
    <sheet name="fund5" sheetId="10" r:id="rId10"/>
    <sheet name="fund6" sheetId="11" r:id="rId11"/>
    <sheet name="summ" sheetId="12" r:id="rId12"/>
    <sheet name="PubNotice" sheetId="13" r:id="rId13"/>
    <sheet name="legend" sheetId="14" r:id="rId14"/>
    <sheet name="Dates" sheetId="15" state="hidden" r:id="rId15"/>
  </sheets>
  <definedNames>
    <definedName name="_xlnm.Print_Area" localSheetId="3">'cert'!$A$1:$F$63</definedName>
    <definedName name="_xlnm.Print_Area" localSheetId="11">'summ'!$A$1:$G$31</definedName>
  </definedNames>
  <calcPr fullCalcOnLoad="1"/>
</workbook>
</file>

<file path=xl/sharedStrings.xml><?xml version="1.0" encoding="utf-8"?>
<sst xmlns="http://schemas.openxmlformats.org/spreadsheetml/2006/main" count="321" uniqueCount="209">
  <si>
    <t>Certificate</t>
  </si>
  <si>
    <t>We, the undersigned, duly elected, qualified, and acting officers of</t>
  </si>
  <si>
    <t>certify that:  (1) the hearing mentioned in the attached publication was</t>
  </si>
  <si>
    <t>held;(2) after the Budget Hearing this Budget was duly approved and</t>
  </si>
  <si>
    <t>adopted as the maximum expenditure for the various funds for the year.</t>
  </si>
  <si>
    <t>Page</t>
  </si>
  <si>
    <t>Amount of Tax</t>
  </si>
  <si>
    <t>Table of Contents:</t>
  </si>
  <si>
    <t>No.</t>
  </si>
  <si>
    <t>Expenditures</t>
  </si>
  <si>
    <t>Fund</t>
  </si>
  <si>
    <t>K.S.A.</t>
  </si>
  <si>
    <t>Totals</t>
  </si>
  <si>
    <t>County Clerk</t>
  </si>
  <si>
    <t xml:space="preserve">    </t>
  </si>
  <si>
    <t>Governing Body</t>
  </si>
  <si>
    <t>Page No. 1</t>
  </si>
  <si>
    <t xml:space="preserve"> Adopted Budget</t>
  </si>
  <si>
    <t>Adopted</t>
  </si>
  <si>
    <t xml:space="preserve">Proposed </t>
  </si>
  <si>
    <t>Budget</t>
  </si>
  <si>
    <t>Ad Valorem Tax</t>
  </si>
  <si>
    <t>Delinquent Tax</t>
  </si>
  <si>
    <t>Motor Vehicle Tax</t>
  </si>
  <si>
    <t>Recreational Vehicle Tax</t>
  </si>
  <si>
    <t>Interest on Idle Funds</t>
  </si>
  <si>
    <t>Total Receipts</t>
  </si>
  <si>
    <t>Resources Available:</t>
  </si>
  <si>
    <t>Expenditures:</t>
  </si>
  <si>
    <t>Total Expenditures</t>
  </si>
  <si>
    <t>Page No.</t>
  </si>
  <si>
    <t xml:space="preserve">The governing body of </t>
  </si>
  <si>
    <t>and will be available at this hearing.</t>
  </si>
  <si>
    <t>Summary of Amendments</t>
  </si>
  <si>
    <t>Actual</t>
  </si>
  <si>
    <t>Tax Rate</t>
  </si>
  <si>
    <t>Unencumbered Cash Balance January 1</t>
  </si>
  <si>
    <t>Unencumbered Cash Balance December 31</t>
  </si>
  <si>
    <t>Receipts:</t>
  </si>
  <si>
    <t>2007 Adopted Budget</t>
  </si>
  <si>
    <t>2007 Proposed</t>
  </si>
  <si>
    <t>Attest:____________2007</t>
  </si>
  <si>
    <t>Notice of Hearing on Amending the 2007 Budget</t>
  </si>
  <si>
    <t>Amended</t>
  </si>
  <si>
    <t xml:space="preserve"> 2007 Amended Budget</t>
  </si>
  <si>
    <t xml:space="preserve">Amount of </t>
  </si>
  <si>
    <t>2006 Tax</t>
  </si>
  <si>
    <t>Amended 2007</t>
  </si>
  <si>
    <t>Amending Spreadsheet for Amending the Budget</t>
  </si>
  <si>
    <t>General Instructions</t>
  </si>
  <si>
    <t>determined, please contact Municipal Services for assistance.</t>
  </si>
  <si>
    <t>To print the spreadsheets, you can either print one sheet at a time or all of the sheets at once.</t>
  </si>
  <si>
    <t>Computer Spreadsheet Computation</t>
  </si>
  <si>
    <t xml:space="preserve">2. Fund pages (fund1 to fund4), for "2007 Adopted Budget" column, this is the same information as presented on the </t>
  </si>
  <si>
    <t xml:space="preserve">original approved budget.  The "2007 Proposed Budget" column, input all receipts and expenditures with keeping the  </t>
  </si>
  <si>
    <t xml:space="preserve">Note:  If you are amending the budget for a second time (or more), then "2007 Adopted Budget" column would have the </t>
  </si>
  <si>
    <t>3. Notice of Hearing on Amending the 2007 Budget (summ), at the top of the form, you will need to enter the date,</t>
  </si>
  <si>
    <t>amounts agree with the fund pages used.</t>
  </si>
  <si>
    <t>Enter the year being amended</t>
  </si>
  <si>
    <t>Enter Municipality Name ( can be longer than green cell)</t>
  </si>
  <si>
    <t>Enter County Name (can be longer than the green cell)</t>
  </si>
  <si>
    <t>Enter the year of ad valorem tax</t>
  </si>
  <si>
    <t>(normally one year less than the year being amended)</t>
  </si>
  <si>
    <t>Proposed Amended</t>
  </si>
  <si>
    <t>Attested date:_____________</t>
  </si>
  <si>
    <t xml:space="preserve">  Adopted Budget</t>
  </si>
  <si>
    <t>fund1</t>
  </si>
  <si>
    <t>fund2</t>
  </si>
  <si>
    <t>fund3</t>
  </si>
  <si>
    <t>fund4</t>
  </si>
  <si>
    <t>fund5</t>
  </si>
  <si>
    <t>fund6</t>
  </si>
  <si>
    <t>Amended Budget</t>
  </si>
  <si>
    <t>Enter name of fund(s) being amended:</t>
  </si>
  <si>
    <t xml:space="preserve">notice any errors, the first step is to correct the input page, then check the green areas.  If errors can not be </t>
  </si>
  <si>
    <t xml:space="preserve">This amending spreadsheet is setup to handle six funds to be amended.  The spreadsheet can be expanded to </t>
  </si>
  <si>
    <t>Notice of Budget Hearing for Amending the</t>
  </si>
  <si>
    <t>Address:</t>
  </si>
  <si>
    <t xml:space="preserve">Assisted by: </t>
  </si>
  <si>
    <t>Once the Notice has been published, ensure the there is at least 10 days between published and when the hearing is held.</t>
  </si>
  <si>
    <t>revised as of 8/06/07</t>
  </si>
  <si>
    <t>1. Added revised date to all forms</t>
  </si>
  <si>
    <t>4.  Once the amended budget is completed, review the Certificate and Budget Summary page to ensure</t>
  </si>
  <si>
    <t>2. Certificate page changed 'Publication' to 'Summary of Amendments'.</t>
  </si>
  <si>
    <t>3. Summary page put the year in on the statement "will meet….".</t>
  </si>
  <si>
    <t>4. Changed Certificate heading so that it's all one heading.</t>
  </si>
  <si>
    <t>5. Changed Summary page heading so the 'YYYY Budget" are together versus being on two separate lines.</t>
  </si>
  <si>
    <t>6. Deleted the 'Code' column on each fund page.</t>
  </si>
  <si>
    <t>7. Put the year on top of each page.</t>
  </si>
  <si>
    <t>Input sheet for amending the budget form:</t>
  </si>
  <si>
    <t>2a. Ensure to number the page(s) that are used. The page numbers will be linked to the 'Certificate' page.</t>
  </si>
  <si>
    <t>Review the published notice to ensure the amounts are correctly printed.</t>
  </si>
  <si>
    <t>to accommodate additional funds if needed.  Print only the forms used.</t>
  </si>
  <si>
    <t>The remaining areas are protected as some contain formulas which should not be changed.  If you</t>
  </si>
  <si>
    <t xml:space="preserve">2. Fund pages (fund1 to fund6), for the "Adopted Budget" column, this is the same information as presented on the original approved budget.  The "Proposed Budget" column, you will input all receipts and expenditures from the "Adopted Budget" column with changing any amount new amounts needing to be amended.  </t>
  </si>
  <si>
    <t xml:space="preserve"> that was Levied</t>
  </si>
  <si>
    <t>3a. "Actual Tax Rate" and "Amount of Tax that was Levied" are left blank if the fund does not have a levy.</t>
  </si>
  <si>
    <t>Tax that was Levied</t>
  </si>
  <si>
    <t>8. Change 'Amount of Tax to be Levied' to 'Amount of Tax that was Levied'.</t>
  </si>
  <si>
    <t>9. Added note 3a.</t>
  </si>
  <si>
    <t>11. Added on fund pages the statement 'correct neg bal'.</t>
  </si>
  <si>
    <r>
      <t>2c. The funds 'Unencumbered Cash Balance Dec 31' should be a positive cash balance. If the balance is negative, a red statement will appear beneath the 'Unencumbered Cash Balance Dec 31' stating "</t>
    </r>
    <r>
      <rPr>
        <sz val="12"/>
        <color indexed="10"/>
        <rFont val="Times New Roman"/>
        <family val="1"/>
      </rPr>
      <t>correct neg bal</t>
    </r>
    <r>
      <rPr>
        <sz val="12"/>
        <rFont val="Times New Roman"/>
        <family val="1"/>
      </rPr>
      <t>" will show. In order for the statement to go away, you must make the ending cash balance a positive figure by either increasing receipts or reducing expenditures.</t>
    </r>
  </si>
  <si>
    <t>12. Added instruction note 6 for Dec 31 deadline.</t>
  </si>
  <si>
    <t>10. Added note 2c.</t>
  </si>
  <si>
    <t>Fund Name</t>
  </si>
  <si>
    <t>revised as of 12/04/08</t>
  </si>
  <si>
    <t>1. On the certificate page added 'Adopted Expenditures' column and link to fund pages.</t>
  </si>
  <si>
    <t xml:space="preserve">2. On the input tab added place for KSA, Tax Levy, and Levy Amount and link to certificate and summary pages. </t>
  </si>
  <si>
    <t xml:space="preserve">Pages with green shaded areas require budget information input </t>
  </si>
  <si>
    <t>1. Certificate page is completed by links from other pages and the input page. Do not correct information on this page.</t>
  </si>
  <si>
    <t>Input Tab</t>
  </si>
  <si>
    <t>The input information is linked through out the spreadsheet. The amended spreadsheet can be used to amend any</t>
  </si>
  <si>
    <t xml:space="preserve">KSA, and Levy Amount will come directly from the Certificate page that is being amended. The Tax Rate </t>
  </si>
  <si>
    <t>budget as you will input the year the budget is being amended for. Information for the Fund Name,</t>
  </si>
  <si>
    <t xml:space="preserve">is the mill levy that the County Clerk set for that year budget. </t>
  </si>
  <si>
    <t>3. Instructions, added infor about Input Tab.</t>
  </si>
  <si>
    <t xml:space="preserve">6. If amending the budget in December, ensure the whole process is completed on or before December 31. </t>
  </si>
  <si>
    <t xml:space="preserve">The budget hearing and the governing body signing the amended budget must be done on or before December 31.  </t>
  </si>
  <si>
    <t>Amended budgets are required to be electronically sent. Contact County Clerk for specify instructions.</t>
  </si>
  <si>
    <t>x</t>
  </si>
  <si>
    <t>This tab will put the date and time and location of the budget hearing on the Budget Summary page.  Also, provide the location where as the budget can be reveiwed.  Please input information in the green areas.</t>
  </si>
  <si>
    <t>Official Title:</t>
  </si>
  <si>
    <t>Date:</t>
  </si>
  <si>
    <t>Must be at least 10 days between date published and hearing held.</t>
  </si>
  <si>
    <t>Time:</t>
  </si>
  <si>
    <t>Location:</t>
  </si>
  <si>
    <t>Available at:</t>
  </si>
  <si>
    <t>Examples</t>
  </si>
  <si>
    <t>City Clerk, City Treasurer, Mayor</t>
  </si>
  <si>
    <t>August 12, 2010</t>
  </si>
  <si>
    <t>7:00 PM or 7:00 AM</t>
  </si>
  <si>
    <t>City Hall</t>
  </si>
  <si>
    <t>purpose of hearing and answering objections of taxpayers relating to the proposed amended use of funds.</t>
  </si>
  <si>
    <t>16/20M Vehicle Tax</t>
  </si>
  <si>
    <t>Input BudSum Tab</t>
  </si>
  <si>
    <t>The input information is linked to the summary (summ) tab.</t>
  </si>
  <si>
    <t>3. Notice of Hearing on Amending Budget (summ)</t>
  </si>
  <si>
    <t>Under the columns headed "Actual Tax Rate" and "Amount of Tax that was Levied",</t>
  </si>
  <si>
    <t xml:space="preserve">  Ensure to assign a page number at the bottom of the form.</t>
  </si>
  <si>
    <t xml:space="preserve"> this information comes from the original budget for those funds for which a tax levy was issued for.</t>
  </si>
  <si>
    <t>5. You will need to contact the County Clerk to see how the amended budget is to be submitted.</t>
  </si>
  <si>
    <t>by you for completion of the amended budget.</t>
  </si>
  <si>
    <r>
      <t xml:space="preserve">2b. </t>
    </r>
    <r>
      <rPr>
        <b/>
        <sz val="12"/>
        <rFont val="Times New Roman"/>
        <family val="1"/>
      </rPr>
      <t>Note:</t>
    </r>
    <r>
      <rPr>
        <sz val="12"/>
        <rFont val="Times New Roman"/>
        <family val="1"/>
      </rPr>
      <t xml:space="preserve">  If you are amending the budget for a second time (or more), then in the "Adopted Budget" column you will input the last approved receipts and expenditures figures.</t>
    </r>
  </si>
  <si>
    <r>
      <t>7.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</si>
  <si>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7a.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</si>
  <si>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7b.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</si>
  <si>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rPr>
        <b/>
        <u val="single"/>
        <sz val="12"/>
        <color indexed="10"/>
        <rFont val="Times New Roman"/>
        <family val="1"/>
      </rPr>
      <t>*</t>
    </r>
    <r>
      <rPr>
        <b/>
        <u val="single"/>
        <sz val="12"/>
        <rFont val="Times New Roman"/>
        <family val="1"/>
      </rPr>
      <t>K.S.A.</t>
    </r>
  </si>
  <si>
    <r>
      <rPr>
        <b/>
        <u val="single"/>
        <sz val="12"/>
        <color indexed="10"/>
        <rFont val="Times New Roman"/>
        <family val="1"/>
      </rPr>
      <t>*</t>
    </r>
    <r>
      <rPr>
        <b/>
        <u val="single"/>
        <sz val="12"/>
        <rFont val="Times New Roman"/>
        <family val="1"/>
      </rPr>
      <t>Tax Rate</t>
    </r>
  </si>
  <si>
    <r>
      <rPr>
        <b/>
        <u val="single"/>
        <sz val="12"/>
        <color indexed="10"/>
        <rFont val="Times New Roman"/>
        <family val="1"/>
      </rPr>
      <t>*</t>
    </r>
    <r>
      <rPr>
        <b/>
        <u val="single"/>
        <sz val="12"/>
        <rFont val="Times New Roman"/>
        <family val="1"/>
      </rPr>
      <t>Levy Amount</t>
    </r>
  </si>
  <si>
    <t>*Complete only for tax levied funds</t>
  </si>
  <si>
    <t>revised as of 9/27/10</t>
  </si>
  <si>
    <t>1. Instruction tab add lines 7 for removing protection</t>
  </si>
  <si>
    <t>2. Certificate tab added line 'For Calendar Year'</t>
  </si>
  <si>
    <t>3.Certificate tab removed A&amp;R block and moved assisted by</t>
  </si>
  <si>
    <t>4. Added 'inputbudsum' tab and link the information to the summary page</t>
  </si>
  <si>
    <t>5. All fund pages add line '16/20M Vehicle Tax' in receipt section</t>
  </si>
  <si>
    <t>6. Summ tab remove the green areas for date/time/location and link them to the 'inputbudsum' tab</t>
  </si>
  <si>
    <t>7. Summ tab official title linked to 'inputbudsum' tab and allow for County Clerk to key in name</t>
  </si>
  <si>
    <t>8. Removed the revision date on all tabs</t>
  </si>
  <si>
    <t>9. Input tab added note "*Complete only for tax levied funds"</t>
  </si>
  <si>
    <t>Official Name:</t>
  </si>
  <si>
    <t>January</t>
  </si>
  <si>
    <t>February</t>
  </si>
  <si>
    <t>March</t>
  </si>
  <si>
    <t>April</t>
  </si>
  <si>
    <t>May</t>
  </si>
  <si>
    <t>June</t>
  </si>
  <si>
    <t>July</t>
  </si>
  <si>
    <t>August</t>
  </si>
  <si>
    <t>September</t>
  </si>
  <si>
    <t>October</t>
  </si>
  <si>
    <t>November</t>
  </si>
  <si>
    <t>December</t>
  </si>
  <si>
    <t>Email:</t>
  </si>
  <si>
    <t>1a. Complete the "Assisted by" block if someone other than an employee completed the form and provide address or email address.</t>
  </si>
  <si>
    <t>1b. Ensure the governing body signs the form before sending to the County Clerk.</t>
  </si>
  <si>
    <t>1c. If information on the Certificate page is not correct, since the information is linked, then go to the input tab or where the information is linked from to correct the Certificate page. If you can not locate the linked page to correct, please contact our office for assistance.</t>
  </si>
  <si>
    <t>7. InputBudSum tab we added a line which will endicate the lastest date the hearing should show in the local newspaper.  Please keep in mind about when and how often the local newspaper prints as this will have a direct impact on the 10 days requirement.</t>
  </si>
  <si>
    <t xml:space="preserve">Read these instructions carefully.  If after reviewing them you still have questions, call Municipal Services at 785-296-2011 or email at armunis@da.ks.gov </t>
  </si>
  <si>
    <r>
      <t xml:space="preserve">Municipalities are authorized by K.S.A. 79-2929a to amend budgets to spend money not in the original budget.  The additional expenditures are to be made from existing revenue and cannot require additional tax levies.  You may amend the budget at anything during the year, but should be amended before exceeding your budget authority for the fund.  </t>
    </r>
    <r>
      <rPr>
        <sz val="12"/>
        <color indexed="10"/>
        <rFont val="Times New Roman"/>
        <family val="1"/>
      </rPr>
      <t>Note</t>
    </r>
    <r>
      <rPr>
        <sz val="12"/>
        <rFont val="Times New Roman"/>
        <family val="1"/>
      </rPr>
      <t xml:space="preserve">:  The amended process is the same procedure as the original budget and </t>
    </r>
    <r>
      <rPr>
        <u val="single"/>
        <sz val="12"/>
        <rFont val="Times New Roman"/>
        <family val="1"/>
      </rPr>
      <t>must</t>
    </r>
    <r>
      <rPr>
        <sz val="12"/>
        <rFont val="Times New Roman"/>
        <family val="1"/>
      </rPr>
      <t xml:space="preserve"> be completed </t>
    </r>
    <r>
      <rPr>
        <sz val="12"/>
        <color indexed="10"/>
        <rFont val="Times New Roman"/>
        <family val="1"/>
      </rPr>
      <t>on or before</t>
    </r>
    <r>
      <rPr>
        <sz val="12"/>
        <rFont val="Times New Roman"/>
        <family val="1"/>
      </rPr>
      <t xml:space="preserve"> December 31 of the budgeted year.</t>
    </r>
  </si>
  <si>
    <t>revised as of 2/9/12:</t>
  </si>
  <si>
    <t>1. Instruction tab narrative at top change calling Mark to Municipal Services and emailing armunis@da.ks.gov</t>
  </si>
  <si>
    <t>2. Instruction tab narrative at top added info that amend budget anytime, same procedures as original budget, and must  Dec. 31 of current budget year</t>
  </si>
  <si>
    <t>3. Instruction tab #1a added email address for assistance</t>
  </si>
  <si>
    <t>4. Instruction tab #7 added to explain about latest date for publication to appear in local newspaper</t>
  </si>
  <si>
    <t>5. InputBudSum tab added place for official's name</t>
  </si>
  <si>
    <t>6. InputBudSum tab added line to show latest date for publication</t>
  </si>
  <si>
    <t xml:space="preserve">7. Certificate tab add line for email address </t>
  </si>
  <si>
    <t>8. Summ tab linked the official's name from InputBudSum</t>
  </si>
  <si>
    <t>Fairview Township</t>
  </si>
  <si>
    <t>Butler</t>
  </si>
  <si>
    <t>Road</t>
  </si>
  <si>
    <t>68-518C</t>
  </si>
  <si>
    <t>Paul Tillotson</t>
  </si>
  <si>
    <t>Treasurer</t>
  </si>
  <si>
    <t>8/21/2012</t>
  </si>
  <si>
    <t>8:00 p.m.</t>
  </si>
  <si>
    <t>Paul Tillotson's Residence 8600 NW 10th, Towanda</t>
  </si>
  <si>
    <t>Special Highway/Gasoline Tax</t>
  </si>
  <si>
    <t>Officers Pay</t>
  </si>
  <si>
    <t>Salaries &amp; Wages</t>
  </si>
  <si>
    <t>Employee Benefits</t>
  </si>
  <si>
    <t>Road Maintenance</t>
  </si>
  <si>
    <t>Road Materials</t>
  </si>
  <si>
    <t>Equipment</t>
  </si>
  <si>
    <t>Insurance</t>
  </si>
  <si>
    <t>Parts &amp; Supplies</t>
  </si>
  <si>
    <t>Noxious Weed</t>
  </si>
  <si>
    <t>Contract Labor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</si>
</sst>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409]dddd\,\ mmmm\ dd\,\ yyyy"/>
    <numFmt numFmtId="167" formatCode="0.000"/>
    <numFmt numFmtId="168" formatCode="0.000_)"/>
    <numFmt numFmtId="169" formatCode="0_)"/>
    <numFmt numFmtId="170" formatCode="0.00000"/>
    <numFmt numFmtId="171" formatCode="m/d/yy"/>
    <numFmt numFmtId="172" formatCode="m/d"/>
    <numFmt numFmtId="173" formatCode="_(* #,##0_);_(* \(#,##0\);_(* &quot;-&quot;??_);_(@_)"/>
    <numFmt numFmtId="174" formatCode="#,##0.000"/>
    <numFmt numFmtId="175" formatCode="#,##0.000_);\(#,##0.000\)"/>
    <numFmt numFmtId="176" formatCode="0.000%"/>
    <numFmt numFmtId="177" formatCode="[$-409]mmmm\ d\,\ yyyy;@"/>
    <numFmt numFmtId="178" formatCode="[$-409]h:mm\ AM/PM;@"/>
    <numFmt numFmtId="179" formatCode="m/d/yy;@"/>
    <numFmt numFmtId="180" formatCode="&quot;$&quot;#,##0"/>
    <numFmt numFmtId="181" formatCode="&quot;$&quot;#,##0.00"/>
  </numFmts>
  <fonts count="3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b/>
      <sz val="14"/>
      <name val="Times New Roman"/>
      <family val="1"/>
    </font>
    <font>
      <sz val="8"/>
      <name val="Courier"/>
      <family val="3"/>
    </font>
    <font>
      <b/>
      <u val="single"/>
      <sz val="12"/>
      <name val="Courier"/>
      <family val="3"/>
    </font>
    <font>
      <sz val="12"/>
      <color indexed="10"/>
      <name val="Times New Roman"/>
      <family val="1"/>
    </font>
    <font>
      <b/>
      <u val="single"/>
      <sz val="12"/>
      <name val="Times New Roman"/>
      <family val="1"/>
    </font>
    <font>
      <b/>
      <sz val="14"/>
      <name val="Courier"/>
      <family val="3"/>
    </font>
    <font>
      <u val="single"/>
      <sz val="12"/>
      <color indexed="12"/>
      <name val="Courier"/>
      <family val="3"/>
    </font>
    <font>
      <sz val="8"/>
      <name val="Times New Roman"/>
      <family val="1"/>
    </font>
    <font>
      <sz val="12"/>
      <name val="Courier New"/>
      <family val="3"/>
    </font>
    <font>
      <b/>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3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7"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4" borderId="7" applyNumberFormat="0" applyFont="0" applyAlignment="0" applyProtection="0"/>
    <xf numFmtId="0" fontId="30" fillId="16"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28" fillId="0" borderId="0" applyNumberFormat="0" applyFill="0" applyBorder="0" applyAlignment="0" applyProtection="0"/>
  </cellStyleXfs>
  <cellXfs count="191">
    <xf numFmtId="0" fontId="0" fillId="0" borderId="0" xfId="0" applyAlignment="1">
      <alignment/>
    </xf>
    <xf numFmtId="0" fontId="4" fillId="0" borderId="0" xfId="0" applyFont="1" applyAlignment="1">
      <alignment/>
    </xf>
    <xf numFmtId="0" fontId="4" fillId="0" borderId="0" xfId="0" applyFont="1" applyAlignment="1" applyProtection="1">
      <alignment/>
      <protection locked="0"/>
    </xf>
    <xf numFmtId="0" fontId="4" fillId="0" borderId="0" xfId="0" applyFont="1" applyAlignment="1" applyProtection="1">
      <alignment horizontal="left"/>
      <protection locked="0"/>
    </xf>
    <xf numFmtId="0" fontId="4" fillId="18" borderId="0" xfId="0" applyFont="1" applyFill="1" applyAlignment="1" applyProtection="1">
      <alignment/>
      <protection locked="0"/>
    </xf>
    <xf numFmtId="165" fontId="4" fillId="0" borderId="0" xfId="0" applyNumberFormat="1" applyFont="1" applyAlignment="1" applyProtection="1">
      <alignment/>
      <protection locked="0"/>
    </xf>
    <xf numFmtId="3" fontId="4" fillId="18" borderId="10"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right"/>
      <protection/>
    </xf>
    <xf numFmtId="0" fontId="4" fillId="4" borderId="0" xfId="0" applyFont="1" applyFill="1" applyAlignment="1" applyProtection="1">
      <alignment horizontal="left"/>
      <protection/>
    </xf>
    <xf numFmtId="0" fontId="4" fillId="4" borderId="0" xfId="0" applyFont="1" applyFill="1" applyAlignment="1" applyProtection="1">
      <alignment horizontal="center"/>
      <protection/>
    </xf>
    <xf numFmtId="0" fontId="4" fillId="4" borderId="0" xfId="0" applyFont="1" applyFill="1" applyBorder="1" applyAlignment="1" applyProtection="1">
      <alignment horizontal="fill"/>
      <protection/>
    </xf>
    <xf numFmtId="0" fontId="4" fillId="4" borderId="11" xfId="0" applyFont="1" applyFill="1" applyBorder="1" applyAlignment="1" applyProtection="1">
      <alignment horizontal="center"/>
      <protection/>
    </xf>
    <xf numFmtId="0" fontId="4" fillId="4" borderId="12" xfId="0" applyFont="1" applyFill="1" applyBorder="1" applyAlignment="1" applyProtection="1">
      <alignment horizontal="left"/>
      <protection/>
    </xf>
    <xf numFmtId="0" fontId="4" fillId="4" borderId="12" xfId="0" applyFont="1" applyFill="1" applyBorder="1" applyAlignment="1" applyProtection="1">
      <alignment/>
      <protection/>
    </xf>
    <xf numFmtId="0" fontId="4" fillId="4" borderId="13" xfId="0" applyFont="1" applyFill="1" applyBorder="1" applyAlignment="1" applyProtection="1">
      <alignment horizontal="center"/>
      <protection/>
    </xf>
    <xf numFmtId="3" fontId="4" fillId="4" borderId="10" xfId="0" applyNumberFormat="1"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0" fontId="4" fillId="4" borderId="0" xfId="0" applyFont="1" applyFill="1" applyBorder="1" applyAlignment="1" applyProtection="1">
      <alignment/>
      <protection/>
    </xf>
    <xf numFmtId="0" fontId="4" fillId="4" borderId="0" xfId="0" applyFont="1" applyFill="1" applyAlignment="1" applyProtection="1">
      <alignment horizontal="fill"/>
      <protection/>
    </xf>
    <xf numFmtId="0" fontId="4" fillId="4" borderId="12" xfId="0" applyFont="1" applyFill="1" applyBorder="1" applyAlignment="1" applyProtection="1">
      <alignment horizontal="fill"/>
      <protection/>
    </xf>
    <xf numFmtId="0" fontId="4" fillId="4" borderId="0" xfId="0" applyFont="1" applyFill="1" applyAlignment="1" applyProtection="1">
      <alignment horizontal="centerContinuous"/>
      <protection/>
    </xf>
    <xf numFmtId="0" fontId="4" fillId="4" borderId="16" xfId="0" applyFont="1" applyFill="1" applyBorder="1" applyAlignment="1" applyProtection="1">
      <alignment horizontal="center"/>
      <protection/>
    </xf>
    <xf numFmtId="0" fontId="4" fillId="4" borderId="0" xfId="0" applyFont="1" applyFill="1" applyBorder="1" applyAlignment="1" applyProtection="1">
      <alignment horizontal="left"/>
      <protection/>
    </xf>
    <xf numFmtId="0" fontId="0" fillId="4" borderId="0" xfId="0" applyFill="1" applyBorder="1" applyAlignment="1">
      <alignment/>
    </xf>
    <xf numFmtId="0" fontId="4" fillId="4" borderId="0" xfId="0" applyFont="1" applyFill="1" applyAlignment="1" applyProtection="1">
      <alignment/>
      <protection locked="0"/>
    </xf>
    <xf numFmtId="0" fontId="4" fillId="4" borderId="17" xfId="0" applyFont="1" applyFill="1" applyBorder="1" applyAlignment="1" applyProtection="1">
      <alignment/>
      <protection/>
    </xf>
    <xf numFmtId="0" fontId="0" fillId="4" borderId="0" xfId="0" applyFill="1" applyAlignment="1">
      <alignment/>
    </xf>
    <xf numFmtId="0" fontId="4" fillId="18" borderId="0" xfId="0" applyFont="1" applyFill="1" applyAlignment="1">
      <alignment/>
    </xf>
    <xf numFmtId="0" fontId="5" fillId="0" borderId="0" xfId="0" applyFont="1" applyAlignment="1">
      <alignment horizontal="center"/>
    </xf>
    <xf numFmtId="0" fontId="4" fillId="0" borderId="0" xfId="0" applyFont="1" applyAlignment="1">
      <alignment/>
    </xf>
    <xf numFmtId="37" fontId="5" fillId="4" borderId="0" xfId="0" applyNumberFormat="1" applyFont="1" applyFill="1" applyAlignment="1" applyProtection="1">
      <alignment horizontal="left"/>
      <protection/>
    </xf>
    <xf numFmtId="0" fontId="0" fillId="4" borderId="0" xfId="0" applyFont="1" applyFill="1" applyAlignment="1">
      <alignment/>
    </xf>
    <xf numFmtId="0" fontId="1" fillId="4" borderId="0" xfId="0" applyFont="1" applyFill="1" applyAlignment="1">
      <alignment/>
    </xf>
    <xf numFmtId="0" fontId="4" fillId="4" borderId="18" xfId="0" applyFont="1" applyFill="1" applyBorder="1" applyAlignment="1" applyProtection="1">
      <alignment/>
      <protection/>
    </xf>
    <xf numFmtId="0" fontId="4" fillId="4" borderId="18" xfId="0" applyFont="1" applyFill="1" applyBorder="1" applyAlignment="1" applyProtection="1">
      <alignment horizontal="center"/>
      <protection/>
    </xf>
    <xf numFmtId="3" fontId="4" fillId="4" borderId="0" xfId="0" applyNumberFormat="1" applyFont="1" applyFill="1" applyBorder="1" applyAlignment="1" applyProtection="1">
      <alignment horizontal="center"/>
      <protection/>
    </xf>
    <xf numFmtId="2" fontId="4" fillId="4" borderId="0" xfId="0" applyNumberFormat="1" applyFont="1" applyFill="1" applyBorder="1" applyAlignment="1" applyProtection="1">
      <alignment horizontal="center"/>
      <protection locked="0"/>
    </xf>
    <xf numFmtId="0" fontId="5" fillId="4" borderId="0" xfId="0" applyNumberFormat="1" applyFont="1" applyFill="1" applyAlignment="1" applyProtection="1">
      <alignment horizontal="right"/>
      <protection/>
    </xf>
    <xf numFmtId="0" fontId="4" fillId="18" borderId="12" xfId="0" applyFont="1" applyFill="1" applyBorder="1" applyAlignment="1" applyProtection="1">
      <alignment/>
      <protection locked="0"/>
    </xf>
    <xf numFmtId="0" fontId="0" fillId="4" borderId="0" xfId="0" applyFill="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4" borderId="19" xfId="0" applyFont="1" applyFill="1" applyBorder="1" applyAlignment="1" applyProtection="1">
      <alignment horizontal="center"/>
      <protection/>
    </xf>
    <xf numFmtId="0" fontId="4" fillId="4" borderId="17" xfId="0" applyFont="1" applyFill="1" applyBorder="1" applyAlignment="1" applyProtection="1">
      <alignment horizontal="center"/>
      <protection/>
    </xf>
    <xf numFmtId="0" fontId="4" fillId="18" borderId="20" xfId="0" applyFont="1" applyFill="1" applyBorder="1" applyAlignment="1" applyProtection="1">
      <alignment/>
      <protection locked="0"/>
    </xf>
    <xf numFmtId="0" fontId="4" fillId="4" borderId="21" xfId="0" applyFont="1" applyFill="1" applyBorder="1" applyAlignment="1" applyProtection="1">
      <alignment horizontal="left"/>
      <protection/>
    </xf>
    <xf numFmtId="0" fontId="4" fillId="4" borderId="22" xfId="0" applyFont="1" applyFill="1" applyBorder="1" applyAlignment="1" applyProtection="1">
      <alignment horizontal="left"/>
      <protection/>
    </xf>
    <xf numFmtId="3" fontId="4" fillId="18" borderId="23" xfId="0" applyNumberFormat="1" applyFont="1" applyFill="1" applyBorder="1" applyAlignment="1" applyProtection="1">
      <alignment/>
      <protection locked="0"/>
    </xf>
    <xf numFmtId="0" fontId="4" fillId="18" borderId="22" xfId="0" applyFont="1" applyFill="1" applyBorder="1" applyAlignment="1" applyProtection="1">
      <alignment horizontal="left"/>
      <protection locked="0"/>
    </xf>
    <xf numFmtId="0" fontId="4" fillId="18" borderId="22" xfId="0" applyFont="1" applyFill="1" applyBorder="1" applyAlignment="1" applyProtection="1">
      <alignment/>
      <protection locked="0"/>
    </xf>
    <xf numFmtId="37" fontId="5" fillId="4" borderId="22" xfId="0" applyNumberFormat="1" applyFont="1" applyFill="1" applyBorder="1" applyAlignment="1" applyProtection="1">
      <alignment horizontal="left"/>
      <protection/>
    </xf>
    <xf numFmtId="3" fontId="4" fillId="4" borderId="23" xfId="0" applyNumberFormat="1" applyFont="1" applyFill="1" applyBorder="1" applyAlignment="1" applyProtection="1">
      <alignment/>
      <protection/>
    </xf>
    <xf numFmtId="0" fontId="4" fillId="18" borderId="23" xfId="0" applyFont="1" applyFill="1" applyBorder="1" applyAlignment="1" applyProtection="1">
      <alignment/>
      <protection locked="0"/>
    </xf>
    <xf numFmtId="0" fontId="4" fillId="18" borderId="21" xfId="0" applyFont="1" applyFill="1" applyBorder="1" applyAlignment="1" applyProtection="1">
      <alignment/>
      <protection locked="0"/>
    </xf>
    <xf numFmtId="3" fontId="4" fillId="18" borderId="17" xfId="0" applyNumberFormat="1" applyFont="1" applyFill="1" applyBorder="1" applyAlignment="1" applyProtection="1">
      <alignment/>
      <protection locked="0"/>
    </xf>
    <xf numFmtId="3" fontId="4" fillId="4" borderId="19" xfId="0" applyNumberFormat="1" applyFont="1" applyFill="1" applyBorder="1" applyAlignment="1" applyProtection="1">
      <alignment/>
      <protection/>
    </xf>
    <xf numFmtId="0" fontId="4" fillId="4" borderId="20" xfId="0" applyFont="1" applyFill="1" applyBorder="1" applyAlignment="1" applyProtection="1">
      <alignment/>
      <protection/>
    </xf>
    <xf numFmtId="0" fontId="9" fillId="4" borderId="0" xfId="0" applyFont="1" applyFill="1" applyAlignment="1">
      <alignment/>
    </xf>
    <xf numFmtId="0" fontId="4" fillId="18" borderId="20" xfId="0" applyFont="1" applyFill="1" applyBorder="1" applyAlignment="1" applyProtection="1">
      <alignment/>
      <protection/>
    </xf>
    <xf numFmtId="0" fontId="4" fillId="4" borderId="23" xfId="0" applyFont="1" applyFill="1" applyBorder="1" applyAlignment="1" applyProtection="1">
      <alignment/>
      <protection/>
    </xf>
    <xf numFmtId="0" fontId="4" fillId="18" borderId="23" xfId="0" applyFont="1" applyFill="1" applyBorder="1" applyAlignment="1" applyProtection="1">
      <alignment/>
      <protection/>
    </xf>
    <xf numFmtId="3" fontId="4" fillId="4" borderId="17" xfId="0" applyNumberFormat="1" applyFont="1" applyFill="1" applyBorder="1" applyAlignment="1" applyProtection="1">
      <alignment/>
      <protection/>
    </xf>
    <xf numFmtId="37" fontId="5" fillId="4" borderId="21" xfId="0" applyNumberFormat="1" applyFont="1" applyFill="1" applyBorder="1" applyAlignment="1" applyProtection="1">
      <alignment horizontal="left"/>
      <protection/>
    </xf>
    <xf numFmtId="3" fontId="5" fillId="7" borderId="10" xfId="0" applyNumberFormat="1" applyFont="1" applyFill="1" applyBorder="1" applyAlignment="1" applyProtection="1">
      <alignment/>
      <protection/>
    </xf>
    <xf numFmtId="3" fontId="4" fillId="7" borderId="10" xfId="0" applyNumberFormat="1" applyFont="1" applyFill="1" applyBorder="1" applyAlignment="1" applyProtection="1">
      <alignment/>
      <protection/>
    </xf>
    <xf numFmtId="3" fontId="5" fillId="7" borderId="23" xfId="0" applyNumberFormat="1" applyFont="1" applyFill="1" applyBorder="1" applyAlignment="1" applyProtection="1">
      <alignment/>
      <protection/>
    </xf>
    <xf numFmtId="0" fontId="4" fillId="18" borderId="17" xfId="0" applyFont="1" applyFill="1" applyBorder="1" applyAlignment="1" applyProtection="1">
      <alignment/>
      <protection/>
    </xf>
    <xf numFmtId="3" fontId="4" fillId="7" borderId="23" xfId="0" applyNumberFormat="1" applyFont="1" applyFill="1" applyBorder="1" applyAlignment="1" applyProtection="1">
      <alignment/>
      <protection/>
    </xf>
    <xf numFmtId="0" fontId="4" fillId="4" borderId="14" xfId="0" applyFont="1" applyFill="1" applyBorder="1" applyAlignment="1" applyProtection="1">
      <alignment horizontal="left"/>
      <protection/>
    </xf>
    <xf numFmtId="3" fontId="4" fillId="4" borderId="13" xfId="0" applyNumberFormat="1" applyFont="1" applyFill="1" applyBorder="1" applyAlignment="1" applyProtection="1">
      <alignment/>
      <protection/>
    </xf>
    <xf numFmtId="3" fontId="5" fillId="7" borderId="17" xfId="0" applyNumberFormat="1" applyFont="1" applyFill="1" applyBorder="1" applyAlignment="1" applyProtection="1">
      <alignment/>
      <protection/>
    </xf>
    <xf numFmtId="0" fontId="4" fillId="4" borderId="0" xfId="0" applyNumberFormat="1" applyFont="1" applyFill="1" applyAlignment="1" applyProtection="1">
      <alignment horizontal="right"/>
      <protection/>
    </xf>
    <xf numFmtId="0" fontId="10" fillId="4" borderId="0" xfId="0" applyFont="1" applyFill="1" applyAlignment="1" applyProtection="1">
      <alignment horizontal="center"/>
      <protection/>
    </xf>
    <xf numFmtId="0" fontId="4" fillId="0" borderId="0" xfId="0" applyFont="1" applyFill="1" applyAlignment="1" applyProtection="1">
      <alignment/>
      <protection locked="0"/>
    </xf>
    <xf numFmtId="0" fontId="4" fillId="4" borderId="0" xfId="0" applyFont="1" applyFill="1" applyAlignment="1">
      <alignment/>
    </xf>
    <xf numFmtId="0" fontId="11" fillId="4" borderId="0" xfId="0" applyFont="1" applyFill="1" applyAlignment="1">
      <alignment horizontal="center"/>
    </xf>
    <xf numFmtId="0" fontId="5" fillId="0" borderId="0" xfId="0" applyFont="1" applyAlignment="1">
      <alignment/>
    </xf>
    <xf numFmtId="0" fontId="0" fillId="0" borderId="0" xfId="0" applyFill="1" applyAlignment="1">
      <alignment/>
    </xf>
    <xf numFmtId="0" fontId="7" fillId="4" borderId="0" xfId="0" applyFont="1" applyFill="1" applyAlignment="1" applyProtection="1">
      <alignment horizontal="center"/>
      <protection/>
    </xf>
    <xf numFmtId="0" fontId="4" fillId="4" borderId="0" xfId="0" applyFont="1" applyFill="1" applyAlignment="1" applyProtection="1">
      <alignment/>
      <protection locked="0"/>
    </xf>
    <xf numFmtId="0" fontId="4" fillId="4" borderId="0" xfId="0" applyFont="1" applyFill="1" applyAlignment="1" applyProtection="1">
      <alignment/>
      <protection/>
    </xf>
    <xf numFmtId="0" fontId="4" fillId="4" borderId="0" xfId="0" applyFont="1" applyFill="1" applyBorder="1" applyAlignment="1" applyProtection="1">
      <alignment/>
      <protection locked="0"/>
    </xf>
    <xf numFmtId="0" fontId="4" fillId="4" borderId="12" xfId="0" applyFont="1" applyFill="1" applyBorder="1" applyAlignment="1" applyProtection="1">
      <alignment horizontal="center"/>
      <protection locked="0"/>
    </xf>
    <xf numFmtId="0" fontId="4" fillId="4" borderId="0" xfId="0" applyFont="1" applyFill="1" applyAlignment="1" applyProtection="1">
      <alignment horizontal="left"/>
      <protection locked="0"/>
    </xf>
    <xf numFmtId="0" fontId="4" fillId="18" borderId="12" xfId="0" applyFont="1" applyFill="1" applyBorder="1" applyAlignment="1" applyProtection="1">
      <alignment/>
      <protection locked="0"/>
    </xf>
    <xf numFmtId="0" fontId="4" fillId="18" borderId="20" xfId="0" applyFont="1" applyFill="1" applyBorder="1" applyAlignment="1" applyProtection="1">
      <alignment/>
      <protection locked="0"/>
    </xf>
    <xf numFmtId="0" fontId="4" fillId="18" borderId="20" xfId="0" applyFont="1" applyFill="1" applyBorder="1" applyAlignment="1" applyProtection="1">
      <alignment horizontal="fill"/>
      <protection locked="0"/>
    </xf>
    <xf numFmtId="0" fontId="12" fillId="4" borderId="0" xfId="0" applyFont="1" applyFill="1" applyAlignment="1">
      <alignment horizontal="center"/>
    </xf>
    <xf numFmtId="0" fontId="4" fillId="4" borderId="10" xfId="0" applyFont="1" applyFill="1" applyBorder="1" applyAlignment="1" applyProtection="1">
      <alignment vertical="center"/>
      <protection/>
    </xf>
    <xf numFmtId="0" fontId="4" fillId="4" borderId="0" xfId="0" applyFont="1" applyFill="1" applyAlignment="1">
      <alignment vertical="center"/>
    </xf>
    <xf numFmtId="37" fontId="4"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xf>
    <xf numFmtId="0" fontId="4" fillId="18" borderId="12" xfId="0" applyFont="1" applyFill="1" applyBorder="1" applyAlignment="1" applyProtection="1">
      <alignment vertical="center"/>
      <protection locked="0"/>
    </xf>
    <xf numFmtId="0" fontId="4" fillId="4" borderId="0" xfId="0" applyFont="1" applyFill="1" applyAlignment="1" applyProtection="1">
      <alignment horizontal="right" vertical="center"/>
      <protection/>
    </xf>
    <xf numFmtId="0" fontId="4" fillId="4" borderId="0" xfId="0" applyFont="1" applyFill="1" applyAlignment="1">
      <alignment horizontal="center" vertical="center"/>
    </xf>
    <xf numFmtId="0" fontId="4" fillId="4" borderId="11" xfId="0"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7" fillId="0" borderId="0" xfId="0" applyFont="1" applyAlignment="1">
      <alignment horizontal="center"/>
    </xf>
    <xf numFmtId="0" fontId="15" fillId="0" borderId="0" xfId="305">
      <alignment/>
      <protection/>
    </xf>
    <xf numFmtId="0" fontId="4" fillId="0" borderId="0" xfId="305" applyFont="1" applyAlignment="1">
      <alignment horizontal="left" vertical="center"/>
      <protection/>
    </xf>
    <xf numFmtId="0" fontId="15" fillId="0" borderId="0" xfId="305" applyNumberFormat="1" applyFont="1" applyAlignment="1">
      <alignment horizontal="left" vertical="center"/>
      <protection/>
    </xf>
    <xf numFmtId="49" fontId="4" fillId="18" borderId="0" xfId="305" applyNumberFormat="1" applyFont="1" applyFill="1" applyAlignment="1" applyProtection="1">
      <alignment horizontal="left" vertical="center"/>
      <protection locked="0"/>
    </xf>
    <xf numFmtId="177" fontId="14" fillId="0" borderId="0" xfId="305" applyNumberFormat="1" applyFont="1" applyAlignment="1">
      <alignment horizontal="left" vertical="center"/>
      <protection/>
    </xf>
    <xf numFmtId="49" fontId="4" fillId="0" borderId="0" xfId="305" applyNumberFormat="1" applyFont="1" applyAlignment="1">
      <alignment horizontal="left" vertical="center"/>
      <protection/>
    </xf>
    <xf numFmtId="0" fontId="14" fillId="0" borderId="0" xfId="305" applyFont="1" applyAlignment="1">
      <alignment horizontal="left" vertical="center"/>
      <protection/>
    </xf>
    <xf numFmtId="178" fontId="14" fillId="0" borderId="0" xfId="305" applyNumberFormat="1" applyFont="1" applyAlignment="1">
      <alignment horizontal="left" vertical="center"/>
      <protection/>
    </xf>
    <xf numFmtId="0" fontId="4" fillId="18" borderId="0" xfId="305" applyFont="1" applyFill="1" applyAlignment="1" applyProtection="1">
      <alignment horizontal="left" vertical="center"/>
      <protection locked="0"/>
    </xf>
    <xf numFmtId="0" fontId="15" fillId="18" borderId="0" xfId="305" applyFill="1" applyAlignment="1" applyProtection="1">
      <alignment horizontal="left" vertical="center"/>
      <protection locked="0"/>
    </xf>
    <xf numFmtId="0" fontId="0" fillId="0" borderId="0" xfId="0" applyFont="1" applyAlignment="1">
      <alignment/>
    </xf>
    <xf numFmtId="0" fontId="4" fillId="0" borderId="0" xfId="0" applyFont="1" applyAlignment="1">
      <alignment wrapText="1"/>
    </xf>
    <xf numFmtId="37" fontId="4" fillId="4" borderId="0" xfId="0" applyNumberFormat="1" applyFont="1" applyFill="1" applyAlignment="1" applyProtection="1">
      <alignment/>
      <protection locked="0"/>
    </xf>
    <xf numFmtId="0" fontId="4" fillId="4"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4" borderId="18" xfId="0"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67" fontId="4" fillId="4" borderId="10" xfId="0" applyNumberFormat="1" applyFont="1" applyFill="1" applyBorder="1" applyAlignment="1" applyProtection="1">
      <alignment horizontal="center" vertical="center"/>
      <protection/>
    </xf>
    <xf numFmtId="167" fontId="4" fillId="4" borderId="23" xfId="0" applyNumberFormat="1" applyFont="1" applyFill="1" applyBorder="1" applyAlignment="1" applyProtection="1">
      <alignment horizontal="center" vertical="center"/>
      <protection/>
    </xf>
    <xf numFmtId="0" fontId="4" fillId="18" borderId="0" xfId="0" applyFont="1" applyFill="1" applyAlignment="1" applyProtection="1">
      <alignment horizontal="left" vertical="center"/>
      <protection locked="0"/>
    </xf>
    <xf numFmtId="0" fontId="4" fillId="4" borderId="0" xfId="0" applyNumberFormat="1" applyFont="1" applyFill="1" applyAlignment="1" applyProtection="1">
      <alignment horizontal="left" vertical="center"/>
      <protection/>
    </xf>
    <xf numFmtId="0" fontId="4" fillId="4" borderId="0" xfId="0" applyNumberFormat="1" applyFont="1" applyFill="1" applyAlignment="1" applyProtection="1">
      <alignment horizontal="right" vertical="center"/>
      <protection/>
    </xf>
    <xf numFmtId="3" fontId="4" fillId="7"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5" fillId="4" borderId="10" xfId="0" applyFont="1" applyFill="1" applyBorder="1" applyAlignment="1" applyProtection="1">
      <alignment horizontal="left" vertical="center"/>
      <protection/>
    </xf>
    <xf numFmtId="0" fontId="11" fillId="4" borderId="10" xfId="0" applyFont="1" applyFill="1" applyBorder="1" applyAlignment="1" applyProtection="1">
      <alignment horizontal="center"/>
      <protection/>
    </xf>
    <xf numFmtId="0" fontId="4" fillId="18" borderId="10" xfId="0" applyNumberFormat="1" applyFont="1" applyFill="1" applyBorder="1" applyAlignment="1" applyProtection="1">
      <alignment horizontal="center" vertical="center"/>
      <protection locked="0"/>
    </xf>
    <xf numFmtId="3" fontId="4" fillId="18" borderId="20" xfId="0" applyNumberFormat="1" applyFont="1" applyFill="1" applyBorder="1" applyAlignment="1" applyProtection="1">
      <alignment horizontal="center" vertical="center"/>
      <protection locked="0"/>
    </xf>
    <xf numFmtId="167" fontId="4" fillId="18" borderId="20" xfId="0" applyNumberFormat="1" applyFont="1" applyFill="1" applyBorder="1" applyAlignment="1" applyProtection="1">
      <alignment horizontal="center" vertical="center"/>
      <protection locked="0"/>
    </xf>
    <xf numFmtId="49" fontId="4" fillId="18" borderId="20" xfId="0" applyNumberFormat="1" applyFont="1" applyFill="1" applyBorder="1" applyAlignment="1" applyProtection="1">
      <alignment horizontal="center" vertical="center"/>
      <protection locked="0"/>
    </xf>
    <xf numFmtId="0" fontId="4" fillId="18" borderId="20" xfId="0" applyFont="1" applyFill="1" applyBorder="1" applyAlignment="1" applyProtection="1">
      <alignment horizontal="center" vertical="center"/>
      <protection locked="0"/>
    </xf>
    <xf numFmtId="3" fontId="4" fillId="18" borderId="12" xfId="0" applyNumberFormat="1" applyFont="1" applyFill="1" applyBorder="1" applyAlignment="1" applyProtection="1">
      <alignment horizontal="center" vertical="center"/>
      <protection locked="0"/>
    </xf>
    <xf numFmtId="167" fontId="4" fillId="18" borderId="12" xfId="0" applyNumberFormat="1" applyFont="1" applyFill="1" applyBorder="1" applyAlignment="1" applyProtection="1">
      <alignment horizontal="center" vertical="center"/>
      <protection locked="0"/>
    </xf>
    <xf numFmtId="49" fontId="4" fillId="18" borderId="12" xfId="0" applyNumberFormat="1" applyFont="1" applyFill="1" applyBorder="1" applyAlignment="1" applyProtection="1">
      <alignment horizontal="center" vertical="center"/>
      <protection locked="0"/>
    </xf>
    <xf numFmtId="0" fontId="4" fillId="18" borderId="12" xfId="0" applyFont="1" applyFill="1" applyBorder="1" applyAlignment="1" applyProtection="1">
      <alignment horizontal="center" vertical="center"/>
      <protection locked="0"/>
    </xf>
    <xf numFmtId="0" fontId="4" fillId="4" borderId="23" xfId="0" applyFont="1" applyFill="1" applyBorder="1" applyAlignment="1" applyProtection="1">
      <alignment/>
      <protection/>
    </xf>
    <xf numFmtId="0" fontId="4" fillId="4" borderId="22" xfId="64" applyNumberFormat="1" applyFont="1" applyFill="1" applyBorder="1" applyAlignment="1" applyProtection="1">
      <alignment horizontal="left" vertical="center"/>
      <protection/>
    </xf>
    <xf numFmtId="0" fontId="10" fillId="0" borderId="0" xfId="0" applyFont="1" applyAlignment="1">
      <alignment/>
    </xf>
    <xf numFmtId="0" fontId="4" fillId="0" borderId="0" xfId="0" applyFont="1" applyFill="1" applyAlignment="1">
      <alignment/>
    </xf>
    <xf numFmtId="0" fontId="4" fillId="0" borderId="0" xfId="74" applyFont="1" applyAlignment="1">
      <alignment vertical="center" wrapText="1"/>
      <protection/>
    </xf>
    <xf numFmtId="49" fontId="4" fillId="4" borderId="12" xfId="0" applyNumberFormat="1" applyFont="1" applyFill="1" applyBorder="1" applyAlignment="1" applyProtection="1">
      <alignment horizontal="center"/>
      <protection locked="0"/>
    </xf>
    <xf numFmtId="0" fontId="4" fillId="0" borderId="0" xfId="306" applyFont="1" applyAlignment="1">
      <alignment horizontal="left" vertical="center"/>
      <protection/>
    </xf>
    <xf numFmtId="0" fontId="33" fillId="0" borderId="0" xfId="0" applyFont="1" applyAlignment="1">
      <alignment/>
    </xf>
    <xf numFmtId="0" fontId="34" fillId="0" borderId="0" xfId="306" applyFont="1">
      <alignment/>
      <protection/>
    </xf>
    <xf numFmtId="177" fontId="35" fillId="0" borderId="0" xfId="306" applyNumberFormat="1" applyFont="1" applyAlignment="1">
      <alignment horizontal="left" vertical="center"/>
      <protection/>
    </xf>
    <xf numFmtId="0" fontId="35" fillId="0" borderId="0" xfId="306" applyNumberFormat="1" applyFont="1" applyAlignment="1">
      <alignment horizontal="left" vertical="center"/>
      <protection/>
    </xf>
    <xf numFmtId="1" fontId="35" fillId="0" borderId="0" xfId="306" applyNumberFormat="1" applyFont="1" applyAlignment="1">
      <alignment horizontal="left" vertical="center"/>
      <protection/>
    </xf>
    <xf numFmtId="0" fontId="36" fillId="0" borderId="0" xfId="306" applyFont="1" applyAlignment="1">
      <alignment horizontal="left" vertical="center"/>
      <protection/>
    </xf>
    <xf numFmtId="0" fontId="4" fillId="0" borderId="12" xfId="0" applyFont="1" applyBorder="1" applyAlignment="1">
      <alignment/>
    </xf>
    <xf numFmtId="0" fontId="4" fillId="4" borderId="14" xfId="0" applyFont="1" applyFill="1" applyBorder="1" applyAlignment="1" applyProtection="1">
      <alignment horizontal="center" vertical="center"/>
      <protection/>
    </xf>
    <xf numFmtId="0" fontId="5" fillId="0" borderId="0" xfId="0" applyFont="1" applyAlignment="1">
      <alignment/>
    </xf>
    <xf numFmtId="0" fontId="4" fillId="0" borderId="0" xfId="305" applyFont="1" applyAlignment="1">
      <alignment horizontal="left" vertical="center" wrapText="1"/>
      <protection/>
    </xf>
    <xf numFmtId="0" fontId="15" fillId="0" borderId="0" xfId="305" applyAlignment="1">
      <alignment horizontal="left" vertical="center" wrapText="1"/>
      <protection/>
    </xf>
    <xf numFmtId="0" fontId="11" fillId="0" borderId="0" xfId="305" applyFont="1" applyAlignment="1">
      <alignment horizontal="left" vertical="center"/>
      <protection/>
    </xf>
    <xf numFmtId="0" fontId="7" fillId="4" borderId="0" xfId="0" applyFont="1" applyFill="1" applyAlignment="1" applyProtection="1">
      <alignment horizontal="center"/>
      <protection/>
    </xf>
    <xf numFmtId="0" fontId="0" fillId="0" borderId="0" xfId="0" applyAlignment="1">
      <alignment/>
    </xf>
    <xf numFmtId="37" fontId="7" fillId="4" borderId="0" xfId="0" applyNumberFormat="1" applyFont="1" applyFill="1" applyAlignment="1" applyProtection="1">
      <alignment horizontal="center"/>
      <protection/>
    </xf>
    <xf numFmtId="0" fontId="4" fillId="4" borderId="15" xfId="0" applyFont="1" applyFill="1" applyBorder="1" applyAlignment="1" applyProtection="1">
      <alignment horizontal="center" vertical="center"/>
      <protection/>
    </xf>
    <xf numFmtId="0" fontId="0" fillId="0" borderId="19" xfId="0" applyBorder="1" applyAlignment="1">
      <alignment vertical="center"/>
    </xf>
    <xf numFmtId="0" fontId="4" fillId="4" borderId="21" xfId="0" applyFont="1" applyFill="1" applyBorder="1" applyAlignment="1" applyProtection="1">
      <alignment horizontal="center" vertical="center"/>
      <protection/>
    </xf>
    <xf numFmtId="0" fontId="4" fillId="4" borderId="12" xfId="0" applyFont="1" applyFill="1" applyBorder="1" applyAlignment="1" applyProtection="1">
      <alignment horizontal="center" vertical="center"/>
      <protection/>
    </xf>
    <xf numFmtId="0" fontId="0" fillId="0" borderId="17" xfId="0" applyBorder="1" applyAlignment="1">
      <alignment vertical="center"/>
    </xf>
    <xf numFmtId="37" fontId="4" fillId="4" borderId="0" xfId="0" applyNumberFormat="1" applyFont="1" applyFill="1" applyAlignment="1" applyProtection="1">
      <alignment horizontal="center"/>
      <protection/>
    </xf>
    <xf numFmtId="0" fontId="4" fillId="4" borderId="0" xfId="0" applyFont="1" applyFill="1" applyAlignment="1" applyProtection="1">
      <alignment horizontal="center"/>
      <protection/>
    </xf>
    <xf numFmtId="0" fontId="12" fillId="0" borderId="0" xfId="0" applyFont="1" applyAlignment="1">
      <alignment horizontal="center"/>
    </xf>
    <xf numFmtId="0" fontId="11" fillId="4" borderId="0" xfId="0" applyFont="1" applyFill="1" applyAlignment="1" applyProtection="1">
      <alignment horizontal="center"/>
      <protection/>
    </xf>
    <xf numFmtId="0" fontId="1" fillId="0" borderId="0" xfId="0" applyFont="1" applyAlignment="1">
      <alignment/>
    </xf>
    <xf numFmtId="0" fontId="4" fillId="4" borderId="21" xfId="0" applyFont="1" applyFill="1" applyBorder="1" applyAlignment="1" applyProtection="1">
      <alignment horizontal="left"/>
      <protection/>
    </xf>
    <xf numFmtId="0" fontId="0" fillId="0" borderId="17" xfId="0" applyBorder="1" applyAlignment="1">
      <alignment/>
    </xf>
    <xf numFmtId="0" fontId="4" fillId="4" borderId="22" xfId="0" applyFont="1" applyFill="1" applyBorder="1" applyAlignment="1" applyProtection="1">
      <alignment horizontal="left"/>
      <protection/>
    </xf>
    <xf numFmtId="0" fontId="0" fillId="0" borderId="23" xfId="0" applyBorder="1" applyAlignment="1">
      <alignment/>
    </xf>
    <xf numFmtId="0" fontId="4" fillId="4" borderId="19" xfId="0" applyFont="1" applyFill="1" applyBorder="1" applyAlignment="1" applyProtection="1">
      <alignment horizontal="center" vertical="center"/>
      <protection/>
    </xf>
    <xf numFmtId="0" fontId="4" fillId="4" borderId="0" xfId="0" applyFont="1" applyFill="1" applyAlignment="1" applyProtection="1">
      <alignment horizontal="center" vertical="center"/>
      <protection locked="0"/>
    </xf>
    <xf numFmtId="0" fontId="0" fillId="0" borderId="0" xfId="0" applyAlignment="1">
      <alignment vertical="center"/>
    </xf>
    <xf numFmtId="0" fontId="4" fillId="4" borderId="0" xfId="0" applyFont="1" applyFill="1" applyAlignment="1" applyProtection="1">
      <alignment horizontal="center" vertical="center"/>
      <protection/>
    </xf>
    <xf numFmtId="0" fontId="0" fillId="0" borderId="0" xfId="0" applyAlignment="1">
      <alignment horizontal="center"/>
    </xf>
    <xf numFmtId="0" fontId="5" fillId="4" borderId="0" xfId="0" applyFont="1" applyFill="1" applyAlignment="1" applyProtection="1">
      <alignment horizontal="center"/>
      <protection/>
    </xf>
    <xf numFmtId="0" fontId="5" fillId="4" borderId="0" xfId="0" applyFont="1" applyFill="1" applyAlignment="1" applyProtection="1">
      <alignment horizontal="center" vertical="center"/>
      <protection/>
    </xf>
    <xf numFmtId="0" fontId="0" fillId="0" borderId="0" xfId="0" applyAlignment="1">
      <alignment horizontal="center" vertical="center"/>
    </xf>
    <xf numFmtId="0" fontId="4" fillId="4" borderId="0" xfId="0" applyFont="1" applyFill="1" applyAlignment="1" applyProtection="1">
      <alignment horizontal="center"/>
      <protection locked="0"/>
    </xf>
    <xf numFmtId="0" fontId="0" fillId="4" borderId="0" xfId="0" applyFill="1" applyAlignment="1">
      <alignment/>
    </xf>
    <xf numFmtId="0" fontId="7" fillId="4" borderId="0" xfId="0" applyFont="1" applyFill="1" applyBorder="1" applyAlignment="1" applyProtection="1">
      <alignment horizontal="center"/>
      <protection/>
    </xf>
    <xf numFmtId="0" fontId="4" fillId="4" borderId="21" xfId="0" applyFont="1" applyFill="1" applyBorder="1" applyAlignment="1" applyProtection="1">
      <alignment horizontal="center"/>
      <protection/>
    </xf>
    <xf numFmtId="0" fontId="4" fillId="4" borderId="12" xfId="0" applyFont="1" applyFill="1" applyBorder="1" applyAlignment="1" applyProtection="1">
      <alignment horizontal="center"/>
      <protection/>
    </xf>
    <xf numFmtId="0" fontId="4" fillId="4" borderId="17" xfId="0" applyFont="1" applyFill="1" applyBorder="1" applyAlignment="1" applyProtection="1">
      <alignment horizontal="center"/>
      <protection/>
    </xf>
    <xf numFmtId="0" fontId="0" fillId="0" borderId="0" xfId="0" applyAlignment="1">
      <alignment wrapText="1"/>
    </xf>
  </cellXfs>
  <cellStyles count="30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Hyperlink 7 2" xfId="56"/>
    <cellStyle name="Input" xfId="57"/>
    <cellStyle name="Linked Cell" xfId="58"/>
    <cellStyle name="Neutral" xfId="59"/>
    <cellStyle name="Normal 10" xfId="60"/>
    <cellStyle name="Normal 10 2" xfId="61"/>
    <cellStyle name="Normal 10 3" xfId="62"/>
    <cellStyle name="Normal 10 4" xfId="63"/>
    <cellStyle name="Normal 10 5" xfId="64"/>
    <cellStyle name="Normal 10 6" xfId="65"/>
    <cellStyle name="Normal 11" xfId="66"/>
    <cellStyle name="Normal 11 2" xfId="67"/>
    <cellStyle name="Normal 11 3" xfId="68"/>
    <cellStyle name="Normal 11 4" xfId="69"/>
    <cellStyle name="Normal 12" xfId="70"/>
    <cellStyle name="Normal 12 10" xfId="71"/>
    <cellStyle name="Normal 12 11" xfId="72"/>
    <cellStyle name="Normal 12 12" xfId="73"/>
    <cellStyle name="Normal 12 2" xfId="74"/>
    <cellStyle name="Normal 12 2 2" xfId="75"/>
    <cellStyle name="Normal 12 3" xfId="76"/>
    <cellStyle name="Normal 12 4" xfId="77"/>
    <cellStyle name="Normal 12 5" xfId="78"/>
    <cellStyle name="Normal 12 6" xfId="79"/>
    <cellStyle name="Normal 12 7" xfId="80"/>
    <cellStyle name="Normal 12 8" xfId="81"/>
    <cellStyle name="Normal 12 9" xfId="82"/>
    <cellStyle name="Normal 13" xfId="83"/>
    <cellStyle name="Normal 13 10" xfId="84"/>
    <cellStyle name="Normal 13 11" xfId="85"/>
    <cellStyle name="Normal 13 12" xfId="86"/>
    <cellStyle name="Normal 13 2" xfId="87"/>
    <cellStyle name="Normal 13 2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4 5" xfId="100"/>
    <cellStyle name="Normal 14 6" xfId="101"/>
    <cellStyle name="Normal 15" xfId="102"/>
    <cellStyle name="Normal 15 2" xfId="103"/>
    <cellStyle name="Normal 15 3" xfId="104"/>
    <cellStyle name="Normal 15 4" xfId="105"/>
    <cellStyle name="Normal 16" xfId="106"/>
    <cellStyle name="Normal 16 2" xfId="107"/>
    <cellStyle name="Normal 16 3" xfId="108"/>
    <cellStyle name="Normal 16 4" xfId="109"/>
    <cellStyle name="Normal 17" xfId="110"/>
    <cellStyle name="Normal 17 2" xfId="111"/>
    <cellStyle name="Normal 17 3" xfId="112"/>
    <cellStyle name="Normal 17 4" xfId="113"/>
    <cellStyle name="Normal 18" xfId="114"/>
    <cellStyle name="Normal 18 2" xfId="115"/>
    <cellStyle name="Normal 18 2 2" xfId="116"/>
    <cellStyle name="Normal 18 2 3" xfId="117"/>
    <cellStyle name="Normal 18 3" xfId="118"/>
    <cellStyle name="Normal 18 4" xfId="119"/>
    <cellStyle name="Normal 18 5" xfId="120"/>
    <cellStyle name="Normal 18 6" xfId="121"/>
    <cellStyle name="Normal 18 7" xfId="122"/>
    <cellStyle name="Normal 19" xfId="123"/>
    <cellStyle name="Normal 19 2" xfId="124"/>
    <cellStyle name="Normal 19 2 2" xfId="125"/>
    <cellStyle name="Normal 19 2 3" xfId="126"/>
    <cellStyle name="Normal 19 3" xfId="127"/>
    <cellStyle name="Normal 19 4" xfId="128"/>
    <cellStyle name="Normal 19 5" xfId="129"/>
    <cellStyle name="Normal 19 6" xfId="130"/>
    <cellStyle name="Normal 2" xfId="131"/>
    <cellStyle name="Normal 2 10" xfId="132"/>
    <cellStyle name="Normal 2 10 10" xfId="133"/>
    <cellStyle name="Normal 2 10 2" xfId="134"/>
    <cellStyle name="Normal 2 10 3" xfId="135"/>
    <cellStyle name="Normal 2 10 4" xfId="136"/>
    <cellStyle name="Normal 2 10 5" xfId="137"/>
    <cellStyle name="Normal 2 10 6" xfId="138"/>
    <cellStyle name="Normal 2 10 7" xfId="139"/>
    <cellStyle name="Normal 2 10 8" xfId="140"/>
    <cellStyle name="Normal 2 10 9" xfId="141"/>
    <cellStyle name="Normal 2 11" xfId="142"/>
    <cellStyle name="Normal 2 11 10" xfId="143"/>
    <cellStyle name="Normal 2 11 2" xfId="144"/>
    <cellStyle name="Normal 2 11 3" xfId="145"/>
    <cellStyle name="Normal 2 11 4" xfId="146"/>
    <cellStyle name="Normal 2 11 5" xfId="147"/>
    <cellStyle name="Normal 2 11 6" xfId="148"/>
    <cellStyle name="Normal 2 11 7" xfId="149"/>
    <cellStyle name="Normal 2 11 8" xfId="150"/>
    <cellStyle name="Normal 2 11 9" xfId="151"/>
    <cellStyle name="Normal 2 12" xfId="152"/>
    <cellStyle name="Normal 2 13" xfId="153"/>
    <cellStyle name="Normal 2 14" xfId="154"/>
    <cellStyle name="Normal 2 15" xfId="155"/>
    <cellStyle name="Normal 2 2" xfId="156"/>
    <cellStyle name="Normal 2 2 10" xfId="157"/>
    <cellStyle name="Normal 2 2 10 2" xfId="158"/>
    <cellStyle name="Normal 2 2 11" xfId="159"/>
    <cellStyle name="Normal 2 2 12" xfId="160"/>
    <cellStyle name="Normal 2 2 13" xfId="161"/>
    <cellStyle name="Normal 2 2 14" xfId="162"/>
    <cellStyle name="Normal 2 2 15" xfId="163"/>
    <cellStyle name="Normal 2 2 16" xfId="164"/>
    <cellStyle name="Normal 2 2 17" xfId="165"/>
    <cellStyle name="Normal 2 2 18" xfId="166"/>
    <cellStyle name="Normal 2 2 19" xfId="167"/>
    <cellStyle name="Normal 2 2 2" xfId="168"/>
    <cellStyle name="Normal 2 2 2 2" xfId="169"/>
    <cellStyle name="Normal 2 2 2 3" xfId="170"/>
    <cellStyle name="Normal 2 2 2 4" xfId="171"/>
    <cellStyle name="Normal 2 2 2 5" xfId="172"/>
    <cellStyle name="Normal 2 2 2 6" xfId="173"/>
    <cellStyle name="Normal 2 2 2 7" xfId="174"/>
    <cellStyle name="Normal 2 2 2 8" xfId="175"/>
    <cellStyle name="Normal 2 2 20" xfId="176"/>
    <cellStyle name="Normal 2 2 21" xfId="177"/>
    <cellStyle name="Normal 2 2 3" xfId="178"/>
    <cellStyle name="Normal 2 2 3 2" xfId="179"/>
    <cellStyle name="Normal 2 2 4" xfId="180"/>
    <cellStyle name="Normal 2 2 4 2" xfId="181"/>
    <cellStyle name="Normal 2 2 5" xfId="182"/>
    <cellStyle name="Normal 2 2 5 2" xfId="183"/>
    <cellStyle name="Normal 2 2 6" xfId="184"/>
    <cellStyle name="Normal 2 2 6 2" xfId="185"/>
    <cellStyle name="Normal 2 2 7" xfId="186"/>
    <cellStyle name="Normal 2 2 7 2" xfId="187"/>
    <cellStyle name="Normal 2 2 8" xfId="188"/>
    <cellStyle name="Normal 2 2 8 2" xfId="189"/>
    <cellStyle name="Normal 2 2 9" xfId="190"/>
    <cellStyle name="Normal 2 2 9 2" xfId="191"/>
    <cellStyle name="Normal 2 3" xfId="192"/>
    <cellStyle name="Normal 2 3 10" xfId="193"/>
    <cellStyle name="Normal 2 3 11" xfId="194"/>
    <cellStyle name="Normal 2 3 12" xfId="195"/>
    <cellStyle name="Normal 2 3 13" xfId="196"/>
    <cellStyle name="Normal 2 3 14" xfId="197"/>
    <cellStyle name="Normal 2 3 2" xfId="198"/>
    <cellStyle name="Normal 2 3 2 2" xfId="199"/>
    <cellStyle name="Normal 2 3 3" xfId="200"/>
    <cellStyle name="Normal 2 3 3 2" xfId="201"/>
    <cellStyle name="Normal 2 3 4" xfId="202"/>
    <cellStyle name="Normal 2 3 5" xfId="203"/>
    <cellStyle name="Normal 2 3 6" xfId="204"/>
    <cellStyle name="Normal 2 3 7" xfId="205"/>
    <cellStyle name="Normal 2 3 8" xfId="206"/>
    <cellStyle name="Normal 2 3 9" xfId="207"/>
    <cellStyle name="Normal 2 4" xfId="208"/>
    <cellStyle name="Normal 2 4 10" xfId="209"/>
    <cellStyle name="Normal 2 4 11" xfId="210"/>
    <cellStyle name="Normal 2 4 2" xfId="211"/>
    <cellStyle name="Normal 2 4 2 2" xfId="212"/>
    <cellStyle name="Normal 2 4 3" xfId="213"/>
    <cellStyle name="Normal 2 4 3 2" xfId="214"/>
    <cellStyle name="Normal 2 4 4" xfId="215"/>
    <cellStyle name="Normal 2 4 5" xfId="216"/>
    <cellStyle name="Normal 2 4 6" xfId="217"/>
    <cellStyle name="Normal 2 4 7" xfId="218"/>
    <cellStyle name="Normal 2 4 8" xfId="219"/>
    <cellStyle name="Normal 2 4 9" xfId="220"/>
    <cellStyle name="Normal 2 5" xfId="221"/>
    <cellStyle name="Normal 2 5 10" xfId="222"/>
    <cellStyle name="Normal 2 5 11" xfId="223"/>
    <cellStyle name="Normal 2 5 2" xfId="224"/>
    <cellStyle name="Normal 2 5 2 2" xfId="225"/>
    <cellStyle name="Normal 2 5 3" xfId="226"/>
    <cellStyle name="Normal 2 5 3 2" xfId="227"/>
    <cellStyle name="Normal 2 5 4" xfId="228"/>
    <cellStyle name="Normal 2 5 5" xfId="229"/>
    <cellStyle name="Normal 2 5 6" xfId="230"/>
    <cellStyle name="Normal 2 5 7" xfId="231"/>
    <cellStyle name="Normal 2 5 8" xfId="232"/>
    <cellStyle name="Normal 2 5 9" xfId="233"/>
    <cellStyle name="Normal 2 6" xfId="234"/>
    <cellStyle name="Normal 2 6 10" xfId="235"/>
    <cellStyle name="Normal 2 6 11" xfId="236"/>
    <cellStyle name="Normal 2 6 2" xfId="237"/>
    <cellStyle name="Normal 2 6 2 2" xfId="238"/>
    <cellStyle name="Normal 2 6 3" xfId="239"/>
    <cellStyle name="Normal 2 6 3 2" xfId="240"/>
    <cellStyle name="Normal 2 6 4" xfId="241"/>
    <cellStyle name="Normal 2 6 5" xfId="242"/>
    <cellStyle name="Normal 2 6 6" xfId="243"/>
    <cellStyle name="Normal 2 6 7" xfId="244"/>
    <cellStyle name="Normal 2 6 8" xfId="245"/>
    <cellStyle name="Normal 2 6 9" xfId="246"/>
    <cellStyle name="Normal 2 7" xfId="247"/>
    <cellStyle name="Normal 2 7 10" xfId="248"/>
    <cellStyle name="Normal 2 7 2" xfId="249"/>
    <cellStyle name="Normal 2 7 3" xfId="250"/>
    <cellStyle name="Normal 2 7 4" xfId="251"/>
    <cellStyle name="Normal 2 7 5" xfId="252"/>
    <cellStyle name="Normal 2 7 6" xfId="253"/>
    <cellStyle name="Normal 2 7 7" xfId="254"/>
    <cellStyle name="Normal 2 7 8" xfId="255"/>
    <cellStyle name="Normal 2 7 9" xfId="256"/>
    <cellStyle name="Normal 2 8" xfId="257"/>
    <cellStyle name="Normal 2 8 10" xfId="258"/>
    <cellStyle name="Normal 2 8 2" xfId="259"/>
    <cellStyle name="Normal 2 8 3" xfId="260"/>
    <cellStyle name="Normal 2 8 4" xfId="261"/>
    <cellStyle name="Normal 2 8 5" xfId="262"/>
    <cellStyle name="Normal 2 8 6" xfId="263"/>
    <cellStyle name="Normal 2 8 7" xfId="264"/>
    <cellStyle name="Normal 2 8 8" xfId="265"/>
    <cellStyle name="Normal 2 8 9" xfId="266"/>
    <cellStyle name="Normal 2 9" xfId="267"/>
    <cellStyle name="Normal 2 9 10" xfId="268"/>
    <cellStyle name="Normal 2 9 2" xfId="269"/>
    <cellStyle name="Normal 2 9 3" xfId="270"/>
    <cellStyle name="Normal 2 9 4" xfId="271"/>
    <cellStyle name="Normal 2 9 5" xfId="272"/>
    <cellStyle name="Normal 2 9 6" xfId="273"/>
    <cellStyle name="Normal 2 9 7" xfId="274"/>
    <cellStyle name="Normal 2 9 8" xfId="275"/>
    <cellStyle name="Normal 2 9 9" xfId="276"/>
    <cellStyle name="Normal 20" xfId="277"/>
    <cellStyle name="Normal 20 2" xfId="278"/>
    <cellStyle name="Normal 20 3" xfId="279"/>
    <cellStyle name="Normal 22" xfId="280"/>
    <cellStyle name="Normal 22 2" xfId="281"/>
    <cellStyle name="Normal 22 3" xfId="282"/>
    <cellStyle name="Normal 23" xfId="283"/>
    <cellStyle name="Normal 23 2" xfId="284"/>
    <cellStyle name="Normal 23 3" xfId="285"/>
    <cellStyle name="Normal 24" xfId="286"/>
    <cellStyle name="Normal 24 2" xfId="287"/>
    <cellStyle name="Normal 24 3" xfId="288"/>
    <cellStyle name="Normal 25" xfId="289"/>
    <cellStyle name="Normal 25 2" xfId="290"/>
    <cellStyle name="Normal 25 3" xfId="291"/>
    <cellStyle name="Normal 3" xfId="292"/>
    <cellStyle name="Normal 3 2" xfId="293"/>
    <cellStyle name="Normal 3 3" xfId="294"/>
    <cellStyle name="Normal 3 4" xfId="295"/>
    <cellStyle name="Normal 3 5" xfId="296"/>
    <cellStyle name="Normal 3 6" xfId="297"/>
    <cellStyle name="Normal 3 7" xfId="298"/>
    <cellStyle name="Normal 4" xfId="299"/>
    <cellStyle name="Normal 4 2" xfId="300"/>
    <cellStyle name="Normal 5 2" xfId="301"/>
    <cellStyle name="Normal 5 3" xfId="302"/>
    <cellStyle name="Normal 6" xfId="303"/>
    <cellStyle name="Normal 6 2" xfId="304"/>
    <cellStyle name="Normal 7" xfId="305"/>
    <cellStyle name="Normal 7 2" xfId="306"/>
    <cellStyle name="Normal 7 3" xfId="307"/>
    <cellStyle name="Normal 7 4" xfId="308"/>
    <cellStyle name="Normal 8 2" xfId="309"/>
    <cellStyle name="Normal 9" xfId="310"/>
    <cellStyle name="Normal 9 2" xfId="311"/>
    <cellStyle name="Normal 9 3" xfId="312"/>
    <cellStyle name="Normal 9 4" xfId="313"/>
    <cellStyle name="Note" xfId="314"/>
    <cellStyle name="Output" xfId="315"/>
    <cellStyle name="Percent" xfId="316"/>
    <cellStyle name="Title" xfId="317"/>
    <cellStyle name="Total" xfId="318"/>
    <cellStyle name="Warning Text" xfId="3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43</xdr:row>
      <xdr:rowOff>28575</xdr:rowOff>
    </xdr:to>
    <xdr:pic>
      <xdr:nvPicPr>
        <xdr:cNvPr id="1" name="Picture 1"/>
        <xdr:cNvPicPr preferRelativeResize="1">
          <a:picLocks noChangeAspect="1"/>
        </xdr:cNvPicPr>
      </xdr:nvPicPr>
      <xdr:blipFill>
        <a:blip r:embed="rId1"/>
        <a:stretch>
          <a:fillRect/>
        </a:stretch>
      </xdr:blipFill>
      <xdr:spPr>
        <a:xfrm>
          <a:off x="0" y="0"/>
          <a:ext cx="5486400" cy="822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43</xdr:row>
      <xdr:rowOff>28575</xdr:rowOff>
    </xdr:to>
    <xdr:pic>
      <xdr:nvPicPr>
        <xdr:cNvPr id="1" name="Picture 1"/>
        <xdr:cNvPicPr preferRelativeResize="1">
          <a:picLocks noChangeAspect="1"/>
        </xdr:cNvPicPr>
      </xdr:nvPicPr>
      <xdr:blipFill>
        <a:blip r:embed="rId1"/>
        <a:stretch>
          <a:fillRect/>
        </a:stretch>
      </xdr:blipFill>
      <xdr:spPr>
        <a:xfrm>
          <a:off x="0" y="0"/>
          <a:ext cx="5486400" cy="822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4">
      <selection activeCell="B6" sqref="B6"/>
    </sheetView>
  </sheetViews>
  <sheetFormatPr defaultColWidth="8.796875" defaultRowHeight="15"/>
  <cols>
    <col min="1" max="1" width="81.09765625" style="1" customWidth="1"/>
    <col min="2" max="7" width="8.8984375" style="1" customWidth="1"/>
    <col min="8" max="8" width="15.59765625" style="1" customWidth="1"/>
    <col min="9" max="16384" width="8.8984375" style="1" customWidth="1"/>
  </cols>
  <sheetData>
    <row r="1" spans="1:9" ht="15.75">
      <c r="A1" s="30" t="s">
        <v>48</v>
      </c>
      <c r="B1" s="30"/>
      <c r="C1" s="30"/>
      <c r="D1" s="30"/>
      <c r="E1" s="30"/>
      <c r="F1" s="30"/>
      <c r="G1" s="30"/>
      <c r="H1" s="30"/>
      <c r="I1" s="30"/>
    </row>
    <row r="3" ht="31.5">
      <c r="A3" s="116" t="s">
        <v>178</v>
      </c>
    </row>
    <row r="5" ht="78.75">
      <c r="A5" s="116" t="s">
        <v>179</v>
      </c>
    </row>
    <row r="8" spans="1:8" ht="15.75">
      <c r="A8" s="155" t="s">
        <v>118</v>
      </c>
      <c r="B8" s="155"/>
      <c r="C8" s="155"/>
      <c r="D8" s="155"/>
      <c r="E8" s="155"/>
      <c r="F8" s="155"/>
      <c r="G8" s="155"/>
      <c r="H8" s="155"/>
    </row>
    <row r="10" spans="1:9" ht="18.75">
      <c r="A10" s="104" t="s">
        <v>49</v>
      </c>
      <c r="B10" s="104"/>
      <c r="C10" s="104"/>
      <c r="D10" s="104"/>
      <c r="E10" s="104"/>
      <c r="F10" s="104"/>
      <c r="G10" s="104"/>
      <c r="H10" s="104"/>
      <c r="I10" s="104"/>
    </row>
    <row r="11" spans="1:9" ht="15.75">
      <c r="A11" s="30"/>
      <c r="B11" s="30"/>
      <c r="C11" s="30"/>
      <c r="D11" s="30"/>
      <c r="E11" s="30"/>
      <c r="F11" s="30"/>
      <c r="G11" s="30"/>
      <c r="H11" s="30"/>
      <c r="I11" s="30"/>
    </row>
    <row r="12" spans="1:9" ht="15.75">
      <c r="A12" s="31" t="s">
        <v>75</v>
      </c>
      <c r="B12" s="30"/>
      <c r="C12" s="30"/>
      <c r="D12" s="30"/>
      <c r="E12" s="30"/>
      <c r="F12" s="30"/>
      <c r="G12" s="30"/>
      <c r="H12" s="30"/>
      <c r="I12" s="30"/>
    </row>
    <row r="13" spans="1:9" ht="15.75">
      <c r="A13" s="31" t="s">
        <v>92</v>
      </c>
      <c r="B13" s="30"/>
      <c r="C13" s="30"/>
      <c r="D13" s="30"/>
      <c r="E13" s="30"/>
      <c r="F13" s="30"/>
      <c r="G13" s="30"/>
      <c r="H13" s="30"/>
      <c r="I13" s="30"/>
    </row>
    <row r="14" spans="1:9" ht="15.75">
      <c r="A14" s="31"/>
      <c r="B14" s="30"/>
      <c r="C14" s="30"/>
      <c r="D14" s="30"/>
      <c r="E14" s="30"/>
      <c r="F14" s="30"/>
      <c r="G14" s="30"/>
      <c r="H14" s="30"/>
      <c r="I14" s="30"/>
    </row>
    <row r="16" spans="1:8" ht="15.75">
      <c r="A16" s="29" t="s">
        <v>108</v>
      </c>
      <c r="B16" s="143"/>
      <c r="C16" s="143"/>
      <c r="D16" s="143"/>
      <c r="E16" s="143"/>
      <c r="F16" s="143"/>
      <c r="G16" s="143"/>
      <c r="H16" s="143"/>
    </row>
    <row r="17" spans="1:8" ht="15.75">
      <c r="A17" s="29" t="s">
        <v>141</v>
      </c>
      <c r="B17" s="143"/>
      <c r="C17" s="143"/>
      <c r="D17" s="143"/>
      <c r="E17" s="143"/>
      <c r="F17" s="143"/>
      <c r="G17" s="143"/>
      <c r="H17" s="143"/>
    </row>
    <row r="19" ht="15.75">
      <c r="A19" s="1" t="s">
        <v>93</v>
      </c>
    </row>
    <row r="20" ht="15.75">
      <c r="A20" s="1" t="s">
        <v>74</v>
      </c>
    </row>
    <row r="21" ht="15.75">
      <c r="A21" s="1" t="s">
        <v>50</v>
      </c>
    </row>
    <row r="23" ht="15.75">
      <c r="A23" s="1" t="s">
        <v>51</v>
      </c>
    </row>
    <row r="25" ht="15.75">
      <c r="A25" s="30" t="s">
        <v>110</v>
      </c>
    </row>
    <row r="26" spans="1:4" ht="15.75">
      <c r="A26" s="1" t="s">
        <v>111</v>
      </c>
      <c r="D26" s="78"/>
    </row>
    <row r="27" spans="1:4" ht="15.75">
      <c r="A27" s="1" t="s">
        <v>113</v>
      </c>
      <c r="D27" s="78"/>
    </row>
    <row r="28" ht="15.75">
      <c r="A28" s="1" t="s">
        <v>112</v>
      </c>
    </row>
    <row r="29" ht="15.75">
      <c r="A29" s="1" t="s">
        <v>114</v>
      </c>
    </row>
    <row r="31" ht="15.75">
      <c r="A31" s="30" t="s">
        <v>134</v>
      </c>
    </row>
    <row r="32" ht="15.75">
      <c r="A32" s="1" t="s">
        <v>135</v>
      </c>
    </row>
    <row r="34" spans="1:9" ht="15.75">
      <c r="A34" s="30" t="s">
        <v>52</v>
      </c>
      <c r="B34" s="30"/>
      <c r="C34" s="30"/>
      <c r="D34" s="30"/>
      <c r="E34" s="30"/>
      <c r="F34" s="30"/>
      <c r="G34" s="30"/>
      <c r="H34" s="30"/>
      <c r="I34" s="30"/>
    </row>
    <row r="36" ht="15.75">
      <c r="A36" s="1" t="s">
        <v>109</v>
      </c>
    </row>
    <row r="37" ht="36.75" customHeight="1">
      <c r="A37" s="116" t="s">
        <v>174</v>
      </c>
    </row>
    <row r="38" ht="15.75">
      <c r="A38" s="1" t="s">
        <v>175</v>
      </c>
    </row>
    <row r="39" spans="1:9" ht="51" customHeight="1">
      <c r="A39" s="116" t="s">
        <v>176</v>
      </c>
      <c r="B39" s="116"/>
      <c r="C39" s="116"/>
      <c r="D39" s="116"/>
      <c r="E39" s="116"/>
      <c r="F39" s="116"/>
      <c r="G39" s="116"/>
      <c r="H39" s="116"/>
      <c r="I39" s="116"/>
    </row>
    <row r="41" spans="1:9" ht="50.25" customHeight="1">
      <c r="A41" s="116" t="s">
        <v>94</v>
      </c>
      <c r="B41" s="116"/>
      <c r="C41" s="116"/>
      <c r="D41" s="116"/>
      <c r="E41" s="116"/>
      <c r="F41" s="116"/>
      <c r="G41" s="116"/>
      <c r="H41" s="116"/>
      <c r="I41" s="116"/>
    </row>
    <row r="42" ht="20.25" customHeight="1">
      <c r="A42" s="1" t="s">
        <v>90</v>
      </c>
    </row>
    <row r="43" spans="1:9" ht="38.25" customHeight="1">
      <c r="A43" s="116" t="s">
        <v>142</v>
      </c>
      <c r="B43" s="116"/>
      <c r="C43" s="116"/>
      <c r="D43" s="116"/>
      <c r="E43" s="116"/>
      <c r="F43" s="116"/>
      <c r="G43" s="116"/>
      <c r="H43" s="116"/>
      <c r="I43" s="116"/>
    </row>
    <row r="44" spans="1:9" ht="75.75" customHeight="1">
      <c r="A44" s="116" t="s">
        <v>101</v>
      </c>
      <c r="B44" s="116"/>
      <c r="C44" s="116"/>
      <c r="D44" s="116"/>
      <c r="E44" s="116"/>
      <c r="F44" s="116"/>
      <c r="G44" s="116"/>
      <c r="H44" s="116"/>
      <c r="I44" s="116"/>
    </row>
    <row r="46" ht="15.75">
      <c r="A46" s="1" t="s">
        <v>136</v>
      </c>
    </row>
    <row r="47" ht="15.75">
      <c r="A47" s="1" t="s">
        <v>137</v>
      </c>
    </row>
    <row r="48" ht="15.75">
      <c r="A48" s="1" t="s">
        <v>139</v>
      </c>
    </row>
    <row r="49" ht="15.75">
      <c r="A49" s="1" t="s">
        <v>138</v>
      </c>
    </row>
    <row r="50" ht="15.75">
      <c r="A50" s="1" t="s">
        <v>79</v>
      </c>
    </row>
    <row r="51" ht="15.75">
      <c r="A51" s="1" t="s">
        <v>91</v>
      </c>
    </row>
    <row r="52" ht="15.75">
      <c r="A52" s="1" t="s">
        <v>96</v>
      </c>
    </row>
    <row r="54" ht="15.75">
      <c r="A54" s="1" t="s">
        <v>82</v>
      </c>
    </row>
    <row r="55" ht="15.75">
      <c r="A55" s="1" t="s">
        <v>57</v>
      </c>
    </row>
    <row r="57" ht="15.75">
      <c r="A57" s="1" t="s">
        <v>140</v>
      </c>
    </row>
    <row r="59" ht="15.75">
      <c r="A59" s="1" t="s">
        <v>116</v>
      </c>
    </row>
    <row r="60" ht="15.75">
      <c r="A60" s="1" t="s">
        <v>117</v>
      </c>
    </row>
    <row r="62" ht="52.5" customHeight="1">
      <c r="A62" s="116" t="s">
        <v>177</v>
      </c>
    </row>
    <row r="64" ht="56.25" customHeight="1">
      <c r="A64" s="144" t="s">
        <v>143</v>
      </c>
    </row>
    <row r="65" ht="87" customHeight="1">
      <c r="A65" s="144" t="s">
        <v>144</v>
      </c>
    </row>
    <row r="66" ht="99" customHeight="1">
      <c r="A66" s="144" t="s">
        <v>145</v>
      </c>
    </row>
  </sheetData>
  <sheetProtection sheet="1" objects="1" scenarios="1"/>
  <mergeCells count="1">
    <mergeCell ref="A8:H8"/>
  </mergeCells>
  <printOptions/>
  <pageMargins left="0.75" right="0.75" top="1" bottom="1" header="0.5" footer="0.5"/>
  <pageSetup blackAndWhite="1" fitToHeight="1" fitToWidth="1" horizontalDpi="600" verticalDpi="600" orientation="portrait" scale="43" r:id="rId1"/>
  <headerFooter alignWithMargins="0">
    <oddFooter>&amp;Lrevised 8/06/07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D50" sqref="D50"/>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t="str">
        <f>cert!A9</f>
        <v>Fairview Township</v>
      </c>
      <c r="B1" s="7"/>
      <c r="C1" s="7"/>
      <c r="D1" s="73">
        <f>input!F7</f>
        <v>2012</v>
      </c>
    </row>
    <row r="2" spans="1:4" ht="15.75">
      <c r="A2" s="7"/>
      <c r="B2" s="7"/>
      <c r="C2" s="7"/>
      <c r="D2" s="8"/>
    </row>
    <row r="3" spans="1:4" ht="15.75">
      <c r="A3" s="7"/>
      <c r="B3" s="7"/>
      <c r="C3" s="7"/>
      <c r="D3" s="7"/>
    </row>
    <row r="4" spans="1:4" ht="15.75">
      <c r="A4" s="7"/>
      <c r="B4" s="7"/>
      <c r="C4" s="7"/>
      <c r="D4" s="7"/>
    </row>
    <row r="5" spans="1:4" ht="15.75">
      <c r="A5" s="9" t="s">
        <v>17</v>
      </c>
      <c r="B5" s="20"/>
      <c r="C5" s="20"/>
      <c r="D5" s="20"/>
    </row>
    <row r="6" spans="1:4" ht="15.75">
      <c r="A6" s="7"/>
      <c r="B6" s="35"/>
      <c r="C6" s="44">
        <f>input!F7</f>
        <v>2012</v>
      </c>
      <c r="D6" s="12">
        <f>input!F7</f>
        <v>2012</v>
      </c>
    </row>
    <row r="7" spans="1:4" ht="15.75">
      <c r="A7" s="10">
        <f>cert!A25</f>
        <v>0</v>
      </c>
      <c r="B7" s="35"/>
      <c r="C7" s="36" t="s">
        <v>18</v>
      </c>
      <c r="D7" s="23" t="s">
        <v>19</v>
      </c>
    </row>
    <row r="8" spans="1:4" ht="15.75">
      <c r="A8" s="14"/>
      <c r="B8" s="45"/>
      <c r="C8" s="45" t="s">
        <v>20</v>
      </c>
      <c r="D8" s="15" t="s">
        <v>20</v>
      </c>
    </row>
    <row r="9" spans="1:4" ht="15.75">
      <c r="A9" s="48" t="s">
        <v>36</v>
      </c>
      <c r="B9" s="61"/>
      <c r="C9" s="49"/>
      <c r="D9" s="6"/>
    </row>
    <row r="10" spans="1:4" ht="15.75">
      <c r="A10" s="48" t="s">
        <v>38</v>
      </c>
      <c r="B10" s="61"/>
      <c r="C10" s="53"/>
      <c r="D10" s="16"/>
    </row>
    <row r="11" spans="1:4" ht="15.75">
      <c r="A11" s="48" t="s">
        <v>21</v>
      </c>
      <c r="B11" s="61"/>
      <c r="C11" s="49"/>
      <c r="D11" s="6"/>
    </row>
    <row r="12" spans="1:4" ht="15.75">
      <c r="A12" s="48" t="s">
        <v>22</v>
      </c>
      <c r="B12" s="61"/>
      <c r="C12" s="49"/>
      <c r="D12" s="6"/>
    </row>
    <row r="13" spans="1:4" ht="15.75">
      <c r="A13" s="70" t="s">
        <v>23</v>
      </c>
      <c r="B13" s="35"/>
      <c r="C13" s="56"/>
      <c r="D13" s="6"/>
    </row>
    <row r="14" spans="1:4" ht="15.75">
      <c r="A14" s="48" t="s">
        <v>24</v>
      </c>
      <c r="B14" s="61"/>
      <c r="C14" s="49"/>
      <c r="D14" s="6"/>
    </row>
    <row r="15" spans="1:4" ht="15.75">
      <c r="A15" s="141" t="s">
        <v>133</v>
      </c>
      <c r="B15" s="140"/>
      <c r="C15" s="49"/>
      <c r="D15" s="6"/>
    </row>
    <row r="16" spans="1:4" ht="15.75">
      <c r="A16" s="51"/>
      <c r="B16" s="62"/>
      <c r="C16" s="49"/>
      <c r="D16" s="6"/>
    </row>
    <row r="17" spans="1:4" ht="15.75">
      <c r="A17" s="51"/>
      <c r="B17" s="62"/>
      <c r="C17" s="49"/>
      <c r="D17" s="6"/>
    </row>
    <row r="18" spans="1:4" ht="15.75">
      <c r="A18" s="51"/>
      <c r="B18" s="62"/>
      <c r="C18" s="49"/>
      <c r="D18" s="6"/>
    </row>
    <row r="19" spans="1:4" ht="15.75">
      <c r="A19" s="51"/>
      <c r="B19" s="62"/>
      <c r="C19" s="49"/>
      <c r="D19" s="6"/>
    </row>
    <row r="20" spans="1:4" ht="15.75">
      <c r="A20" s="51"/>
      <c r="B20" s="62"/>
      <c r="C20" s="49"/>
      <c r="D20" s="6"/>
    </row>
    <row r="21" spans="1:4" ht="15.75">
      <c r="A21" s="51"/>
      <c r="B21" s="62"/>
      <c r="C21" s="49"/>
      <c r="D21" s="6"/>
    </row>
    <row r="22" spans="1:4" ht="15.75">
      <c r="A22" s="51"/>
      <c r="B22" s="62"/>
      <c r="C22" s="49"/>
      <c r="D22" s="6"/>
    </row>
    <row r="23" spans="1:4" ht="15.75">
      <c r="A23" s="51"/>
      <c r="B23" s="62"/>
      <c r="C23" s="49"/>
      <c r="D23" s="6"/>
    </row>
    <row r="24" spans="1:4" ht="15.75">
      <c r="A24" s="51"/>
      <c r="B24" s="62"/>
      <c r="C24" s="49"/>
      <c r="D24" s="6"/>
    </row>
    <row r="25" spans="1:4" ht="15.75">
      <c r="A25" s="51"/>
      <c r="B25" s="62"/>
      <c r="C25" s="49"/>
      <c r="D25" s="6"/>
    </row>
    <row r="26" spans="1:4" ht="15.75">
      <c r="A26" s="50" t="s">
        <v>25</v>
      </c>
      <c r="B26" s="62"/>
      <c r="C26" s="56"/>
      <c r="D26" s="6"/>
    </row>
    <row r="27" spans="1:4" ht="15.75">
      <c r="A27" s="52" t="s">
        <v>26</v>
      </c>
      <c r="B27" s="61"/>
      <c r="C27" s="67">
        <f>SUM(C11:C26)</f>
        <v>0</v>
      </c>
      <c r="D27" s="65">
        <f>SUM(D11:D26)</f>
        <v>0</v>
      </c>
    </row>
    <row r="28" spans="1:4" ht="15.75">
      <c r="A28" s="52" t="s">
        <v>27</v>
      </c>
      <c r="B28" s="61"/>
      <c r="C28" s="67">
        <f>C9+C27</f>
        <v>0</v>
      </c>
      <c r="D28" s="65">
        <f>D9+D27</f>
        <v>0</v>
      </c>
    </row>
    <row r="29" spans="1:4" ht="15.75">
      <c r="A29" s="48" t="s">
        <v>28</v>
      </c>
      <c r="B29" s="61"/>
      <c r="C29" s="63"/>
      <c r="D29" s="16"/>
    </row>
    <row r="30" spans="1:4" ht="15.75">
      <c r="A30" s="51"/>
      <c r="B30" s="62"/>
      <c r="C30" s="49"/>
      <c r="D30" s="6"/>
    </row>
    <row r="31" spans="1:4" ht="15.75">
      <c r="A31" s="51"/>
      <c r="B31" s="62"/>
      <c r="C31" s="49"/>
      <c r="D31" s="6"/>
    </row>
    <row r="32" spans="1:4" ht="15.75">
      <c r="A32" s="51"/>
      <c r="B32" s="62"/>
      <c r="C32" s="49"/>
      <c r="D32" s="6"/>
    </row>
    <row r="33" spans="1:4" ht="15.75">
      <c r="A33" s="51"/>
      <c r="B33" s="62"/>
      <c r="C33" s="49"/>
      <c r="D33" s="6"/>
    </row>
    <row r="34" spans="1:4" ht="15.75">
      <c r="A34" s="51"/>
      <c r="B34" s="62"/>
      <c r="C34" s="49"/>
      <c r="D34" s="6"/>
    </row>
    <row r="35" spans="1:4" ht="15.75">
      <c r="A35" s="51"/>
      <c r="B35" s="62"/>
      <c r="C35" s="49"/>
      <c r="D35" s="6"/>
    </row>
    <row r="36" spans="1:4" ht="15.75">
      <c r="A36" s="51"/>
      <c r="B36" s="62"/>
      <c r="C36" s="49"/>
      <c r="D36" s="6"/>
    </row>
    <row r="37" spans="1:4" ht="15.75">
      <c r="A37" s="51"/>
      <c r="B37" s="62"/>
      <c r="C37" s="49"/>
      <c r="D37" s="6"/>
    </row>
    <row r="38" spans="1:4" ht="15.75">
      <c r="A38" s="51"/>
      <c r="B38" s="62"/>
      <c r="C38" s="49"/>
      <c r="D38" s="6"/>
    </row>
    <row r="39" spans="1:4" ht="15.75">
      <c r="A39" s="51"/>
      <c r="B39" s="62"/>
      <c r="C39" s="49"/>
      <c r="D39" s="6"/>
    </row>
    <row r="40" spans="1:4" ht="15.75">
      <c r="A40" s="51"/>
      <c r="B40" s="62"/>
      <c r="C40" s="49"/>
      <c r="D40" s="6"/>
    </row>
    <row r="41" spans="1:4" ht="15.75">
      <c r="A41" s="51"/>
      <c r="B41" s="62"/>
      <c r="C41" s="49"/>
      <c r="D41" s="6"/>
    </row>
    <row r="42" spans="1:4" ht="15.75">
      <c r="A42" s="51"/>
      <c r="B42" s="68"/>
      <c r="C42" s="54"/>
      <c r="D42" s="6"/>
    </row>
    <row r="43" spans="1:4" ht="15.75">
      <c r="A43" s="51"/>
      <c r="B43" s="68"/>
      <c r="C43" s="49"/>
      <c r="D43" s="6"/>
    </row>
    <row r="44" spans="1:4" ht="15.75">
      <c r="A44" s="51"/>
      <c r="B44" s="68"/>
      <c r="C44" s="49"/>
      <c r="D44" s="6"/>
    </row>
    <row r="45" spans="1:4" ht="15.75">
      <c r="A45" s="51"/>
      <c r="B45" s="68"/>
      <c r="C45" s="56"/>
      <c r="D45" s="6"/>
    </row>
    <row r="46" spans="1:4" ht="15.75">
      <c r="A46" s="51"/>
      <c r="B46" s="68"/>
      <c r="C46" s="49"/>
      <c r="D46" s="6"/>
    </row>
    <row r="47" spans="1:4" ht="15.75">
      <c r="A47" s="51"/>
      <c r="B47" s="68"/>
      <c r="C47" s="49"/>
      <c r="D47" s="6"/>
    </row>
    <row r="48" spans="1:4" ht="15.75">
      <c r="A48" s="51"/>
      <c r="B48" s="68"/>
      <c r="C48" s="49"/>
      <c r="D48" s="6"/>
    </row>
    <row r="49" spans="1:4" ht="15.75">
      <c r="A49" s="51"/>
      <c r="B49" s="68"/>
      <c r="C49" s="56"/>
      <c r="D49" s="6"/>
    </row>
    <row r="50" spans="1:4" ht="15.75">
      <c r="A50" s="52" t="s">
        <v>29</v>
      </c>
      <c r="B50" s="27"/>
      <c r="C50" s="72">
        <f>SUM(C30:C49)</f>
        <v>0</v>
      </c>
      <c r="D50" s="65">
        <f>SUM(D30:D49)</f>
        <v>0</v>
      </c>
    </row>
    <row r="51" spans="1:4" ht="15.75">
      <c r="A51" s="48" t="s">
        <v>37</v>
      </c>
      <c r="B51" s="27"/>
      <c r="C51" s="69">
        <f>C28-C50</f>
        <v>0</v>
      </c>
      <c r="D51" s="66">
        <f>D28-D50</f>
        <v>0</v>
      </c>
    </row>
    <row r="52" spans="1:4" ht="15.75">
      <c r="A52" s="7"/>
      <c r="B52" s="7"/>
      <c r="C52" s="7"/>
      <c r="D52" s="74">
        <f>IF(D51&lt;0,"Correct Neg Bal","")</f>
      </c>
    </row>
    <row r="53" spans="1:4" ht="15.75">
      <c r="A53" s="7"/>
      <c r="B53" s="7"/>
      <c r="C53" s="7"/>
      <c r="D53" s="7"/>
    </row>
    <row r="54" spans="1:4" ht="15.75">
      <c r="A54" s="8" t="s">
        <v>30</v>
      </c>
      <c r="B54" s="4"/>
      <c r="C54" s="7"/>
      <c r="D54" s="7"/>
    </row>
  </sheetData>
  <sheetProtection sheet="1" objects="1" scenarios="1"/>
  <printOptions/>
  <pageMargins left="0.75" right="0.75" top="1" bottom="1" header="0.5" footer="0.5"/>
  <pageSetup blackAndWhite="1" fitToHeight="1" fitToWidth="1" horizontalDpi="600" verticalDpi="600" orientation="portrait" scale="77" r:id="rId1"/>
  <headerFooter alignWithMargins="0">
    <oddHeader>&amp;RState of Kansas
Amendment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A38" sqref="A38"/>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t="str">
        <f>cert!A9</f>
        <v>Fairview Township</v>
      </c>
      <c r="B1" s="7"/>
      <c r="C1" s="7"/>
      <c r="D1" s="73">
        <f>input!F7</f>
        <v>2012</v>
      </c>
    </row>
    <row r="2" spans="1:4" ht="15.75">
      <c r="A2" s="7"/>
      <c r="B2" s="7"/>
      <c r="C2" s="7"/>
      <c r="D2" s="8"/>
    </row>
    <row r="3" spans="1:4" ht="15.75">
      <c r="A3" s="7"/>
      <c r="B3" s="7"/>
      <c r="C3" s="7"/>
      <c r="D3" s="7"/>
    </row>
    <row r="4" spans="1:4" ht="15.75">
      <c r="A4" s="7"/>
      <c r="B4" s="7"/>
      <c r="C4" s="7"/>
      <c r="D4" s="7"/>
    </row>
    <row r="5" spans="1:4" ht="15.75">
      <c r="A5" s="9" t="s">
        <v>17</v>
      </c>
      <c r="B5" s="20"/>
      <c r="C5" s="20"/>
      <c r="D5" s="20"/>
    </row>
    <row r="6" spans="1:4" ht="15.75">
      <c r="A6" s="7"/>
      <c r="B6" s="35"/>
      <c r="C6" s="44">
        <f>input!F7</f>
        <v>2012</v>
      </c>
      <c r="D6" s="12">
        <f>input!F7</f>
        <v>2012</v>
      </c>
    </row>
    <row r="7" spans="1:4" ht="15.75">
      <c r="A7" s="10">
        <f>cert!A26</f>
        <v>0</v>
      </c>
      <c r="B7" s="35"/>
      <c r="C7" s="36" t="s">
        <v>18</v>
      </c>
      <c r="D7" s="23" t="s">
        <v>19</v>
      </c>
    </row>
    <row r="8" spans="1:4" ht="15.75">
      <c r="A8" s="14"/>
      <c r="B8" s="45"/>
      <c r="C8" s="45" t="s">
        <v>20</v>
      </c>
      <c r="D8" s="15" t="s">
        <v>20</v>
      </c>
    </row>
    <row r="9" spans="1:4" ht="15.75">
      <c r="A9" s="48" t="s">
        <v>36</v>
      </c>
      <c r="B9" s="61"/>
      <c r="C9" s="49"/>
      <c r="D9" s="6"/>
    </row>
    <row r="10" spans="1:4" ht="15.75">
      <c r="A10" s="48" t="s">
        <v>38</v>
      </c>
      <c r="B10" s="61"/>
      <c r="C10" s="53"/>
      <c r="D10" s="16"/>
    </row>
    <row r="11" spans="1:4" ht="15.75">
      <c r="A11" s="47" t="s">
        <v>21</v>
      </c>
      <c r="B11" s="61"/>
      <c r="C11" s="49"/>
      <c r="D11" s="6"/>
    </row>
    <row r="12" spans="1:4" ht="15.75">
      <c r="A12" s="48" t="s">
        <v>22</v>
      </c>
      <c r="B12" s="61"/>
      <c r="C12" s="49"/>
      <c r="D12" s="6"/>
    </row>
    <row r="13" spans="1:4" ht="15.75">
      <c r="A13" s="47" t="s">
        <v>23</v>
      </c>
      <c r="B13" s="61"/>
      <c r="C13" s="49"/>
      <c r="D13" s="6"/>
    </row>
    <row r="14" spans="1:4" ht="15.75">
      <c r="A14" s="48" t="s">
        <v>24</v>
      </c>
      <c r="B14" s="61"/>
      <c r="C14" s="49"/>
      <c r="D14" s="6"/>
    </row>
    <row r="15" spans="1:4" ht="15.75">
      <c r="A15" s="141" t="s">
        <v>133</v>
      </c>
      <c r="B15" s="140"/>
      <c r="C15" s="49"/>
      <c r="D15" s="6"/>
    </row>
    <row r="16" spans="1:4" ht="15.75">
      <c r="A16" s="51"/>
      <c r="B16" s="62"/>
      <c r="C16" s="49"/>
      <c r="D16" s="6"/>
    </row>
    <row r="17" spans="1:4" ht="15.75">
      <c r="A17" s="51"/>
      <c r="B17" s="62"/>
      <c r="C17" s="49"/>
      <c r="D17" s="6"/>
    </row>
    <row r="18" spans="1:4" ht="15.75">
      <c r="A18" s="51"/>
      <c r="B18" s="62"/>
      <c r="C18" s="49"/>
      <c r="D18" s="6"/>
    </row>
    <row r="19" spans="1:4" ht="15.75">
      <c r="A19" s="51"/>
      <c r="B19" s="62"/>
      <c r="C19" s="49"/>
      <c r="D19" s="6"/>
    </row>
    <row r="20" spans="1:4" ht="15.75">
      <c r="A20" s="51"/>
      <c r="B20" s="62"/>
      <c r="C20" s="49"/>
      <c r="D20" s="6"/>
    </row>
    <row r="21" spans="1:4" ht="15.75">
      <c r="A21" s="51"/>
      <c r="B21" s="62"/>
      <c r="C21" s="49"/>
      <c r="D21" s="6"/>
    </row>
    <row r="22" spans="1:4" ht="15.75">
      <c r="A22" s="51"/>
      <c r="B22" s="62"/>
      <c r="C22" s="6"/>
      <c r="D22" s="6"/>
    </row>
    <row r="23" spans="1:4" ht="15.75">
      <c r="A23" s="51"/>
      <c r="B23" s="62"/>
      <c r="C23" s="6"/>
      <c r="D23" s="6"/>
    </row>
    <row r="24" spans="1:4" ht="15.75">
      <c r="A24" s="51"/>
      <c r="B24" s="62"/>
      <c r="C24" s="6"/>
      <c r="D24" s="6"/>
    </row>
    <row r="25" spans="1:4" ht="15.75">
      <c r="A25" s="55"/>
      <c r="B25" s="62"/>
      <c r="C25" s="6"/>
      <c r="D25" s="6"/>
    </row>
    <row r="26" spans="1:4" ht="15.75">
      <c r="A26" s="50" t="s">
        <v>25</v>
      </c>
      <c r="B26" s="62"/>
      <c r="C26" s="6"/>
      <c r="D26" s="6"/>
    </row>
    <row r="27" spans="1:4" ht="15.75">
      <c r="A27" s="52" t="s">
        <v>26</v>
      </c>
      <c r="B27" s="58"/>
      <c r="C27" s="65">
        <f>SUM(C11:C26)</f>
        <v>0</v>
      </c>
      <c r="D27" s="65">
        <f>SUM(D11:D26)</f>
        <v>0</v>
      </c>
    </row>
    <row r="28" spans="1:4" ht="15.75">
      <c r="A28" s="52" t="s">
        <v>27</v>
      </c>
      <c r="B28" s="58"/>
      <c r="C28" s="65">
        <f>C9+C27</f>
        <v>0</v>
      </c>
      <c r="D28" s="65">
        <f>D9+D27</f>
        <v>0</v>
      </c>
    </row>
    <row r="29" spans="1:4" ht="15.75">
      <c r="A29" s="48" t="s">
        <v>28</v>
      </c>
      <c r="B29" s="61"/>
      <c r="C29" s="71"/>
      <c r="D29" s="16"/>
    </row>
    <row r="30" spans="1:4" ht="15.75">
      <c r="A30" s="55"/>
      <c r="B30" s="62"/>
      <c r="C30" s="6"/>
      <c r="D30" s="6"/>
    </row>
    <row r="31" spans="1:4" ht="15.75">
      <c r="A31" s="51"/>
      <c r="B31" s="62"/>
      <c r="C31" s="6"/>
      <c r="D31" s="6"/>
    </row>
    <row r="32" spans="1:4" ht="15.75">
      <c r="A32" s="51"/>
      <c r="B32" s="62"/>
      <c r="C32" s="6"/>
      <c r="D32" s="6"/>
    </row>
    <row r="33" spans="1:4" ht="15.75">
      <c r="A33" s="55"/>
      <c r="B33" s="60"/>
      <c r="C33" s="6"/>
      <c r="D33" s="6"/>
    </row>
    <row r="34" spans="1:4" ht="15.75">
      <c r="A34" s="51"/>
      <c r="B34" s="60"/>
      <c r="C34" s="6"/>
      <c r="D34" s="6"/>
    </row>
    <row r="35" spans="1:4" ht="15.75">
      <c r="A35" s="51"/>
      <c r="B35" s="60"/>
      <c r="C35" s="6"/>
      <c r="D35" s="6"/>
    </row>
    <row r="36" spans="1:4" ht="15.75">
      <c r="A36" s="55"/>
      <c r="B36" s="60"/>
      <c r="C36" s="6"/>
      <c r="D36" s="6"/>
    </row>
    <row r="37" spans="1:4" ht="15.75">
      <c r="A37" s="51"/>
      <c r="B37" s="62"/>
      <c r="C37" s="49"/>
      <c r="D37" s="6"/>
    </row>
    <row r="38" spans="1:4" ht="15.75">
      <c r="A38" s="51"/>
      <c r="B38" s="62"/>
      <c r="C38" s="49"/>
      <c r="D38" s="6"/>
    </row>
    <row r="39" spans="1:4" ht="15.75">
      <c r="A39" s="51"/>
      <c r="B39" s="62"/>
      <c r="C39" s="49"/>
      <c r="D39" s="6"/>
    </row>
    <row r="40" spans="1:4" ht="15.75">
      <c r="A40" s="51"/>
      <c r="B40" s="62"/>
      <c r="C40" s="49"/>
      <c r="D40" s="6"/>
    </row>
    <row r="41" spans="1:4" ht="15.75">
      <c r="A41" s="51"/>
      <c r="B41" s="62"/>
      <c r="C41" s="49"/>
      <c r="D41" s="6"/>
    </row>
    <row r="42" spans="1:4" ht="15.75">
      <c r="A42" s="51"/>
      <c r="B42" s="62"/>
      <c r="C42" s="54"/>
      <c r="D42" s="6"/>
    </row>
    <row r="43" spans="1:4" ht="15.75">
      <c r="A43" s="51"/>
      <c r="B43" s="62"/>
      <c r="C43" s="49"/>
      <c r="D43" s="6"/>
    </row>
    <row r="44" spans="1:4" ht="15.75">
      <c r="A44" s="51"/>
      <c r="B44" s="62"/>
      <c r="C44" s="49"/>
      <c r="D44" s="6"/>
    </row>
    <row r="45" spans="1:4" ht="15.75">
      <c r="A45" s="51"/>
      <c r="B45" s="62"/>
      <c r="C45" s="49"/>
      <c r="D45" s="6"/>
    </row>
    <row r="46" spans="1:4" ht="15.75">
      <c r="A46" s="55"/>
      <c r="B46" s="62"/>
      <c r="C46" s="56"/>
      <c r="D46" s="6"/>
    </row>
    <row r="47" spans="1:4" ht="15.75">
      <c r="A47" s="51"/>
      <c r="B47" s="62"/>
      <c r="C47" s="49"/>
      <c r="D47" s="6"/>
    </row>
    <row r="48" spans="1:4" ht="15.75">
      <c r="A48" s="55"/>
      <c r="B48" s="62"/>
      <c r="C48" s="49"/>
      <c r="D48" s="6"/>
    </row>
    <row r="49" spans="1:4" ht="15.75">
      <c r="A49" s="51"/>
      <c r="B49" s="62"/>
      <c r="C49" s="56"/>
      <c r="D49" s="6"/>
    </row>
    <row r="50" spans="1:4" ht="15.75">
      <c r="A50" s="52" t="s">
        <v>29</v>
      </c>
      <c r="B50" s="61"/>
      <c r="C50" s="67">
        <f>SUM(C30:C49)</f>
        <v>0</v>
      </c>
      <c r="D50" s="65">
        <f>SUM(D30:D49)</f>
        <v>0</v>
      </c>
    </row>
    <row r="51" spans="1:4" ht="15.75">
      <c r="A51" s="47" t="s">
        <v>37</v>
      </c>
      <c r="B51" s="27"/>
      <c r="C51" s="69">
        <f>C28-C50</f>
        <v>0</v>
      </c>
      <c r="D51" s="66">
        <f>D28-D50</f>
        <v>0</v>
      </c>
    </row>
    <row r="52" spans="1:4" ht="15.75">
      <c r="A52" s="7"/>
      <c r="B52" s="7"/>
      <c r="C52" s="7"/>
      <c r="D52" s="74">
        <f>IF(D51&lt;0,"Correct Neg Bal","")</f>
      </c>
    </row>
    <row r="53" spans="1:4" ht="15.75">
      <c r="A53" s="7"/>
      <c r="B53" s="7"/>
      <c r="C53" s="7"/>
      <c r="D53" s="7"/>
    </row>
    <row r="54" spans="1:4" ht="15.75">
      <c r="A54" s="8" t="s">
        <v>30</v>
      </c>
      <c r="B54" s="4"/>
      <c r="C54" s="7"/>
      <c r="D54" s="7"/>
    </row>
  </sheetData>
  <sheetProtection sheet="1" objects="1" scenarios="1"/>
  <printOptions/>
  <pageMargins left="0.75" right="0.75" top="1" bottom="1" header="0.5" footer="0.5"/>
  <pageSetup blackAndWhite="1" fitToHeight="1" fitToWidth="1" horizontalDpi="600" verticalDpi="600" orientation="portrait" scale="77" r:id="rId1"/>
  <headerFooter alignWithMargins="0">
    <oddHeader>&amp;RState of Kansas
Amendment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AB65"/>
  <sheetViews>
    <sheetView zoomScale="75" zoomScaleNormal="75" zoomScalePageLayoutView="0" workbookViewId="0" topLeftCell="A1">
      <selection activeCell="A29" sqref="A29:C29"/>
    </sheetView>
  </sheetViews>
  <sheetFormatPr defaultColWidth="8.796875" defaultRowHeight="15"/>
  <cols>
    <col min="1" max="1" width="8.8984375" style="2" customWidth="1"/>
    <col min="2" max="2" width="22.796875" style="2" customWidth="1"/>
    <col min="3" max="3" width="9.796875" style="2" customWidth="1"/>
    <col min="4" max="6" width="15.796875" style="2" customWidth="1"/>
    <col min="7" max="16384" width="8.8984375" style="2" customWidth="1"/>
  </cols>
  <sheetData>
    <row r="1" spans="1:7" ht="15.75">
      <c r="A1" s="81"/>
      <c r="B1" s="7"/>
      <c r="C1" s="7"/>
      <c r="D1" s="7"/>
      <c r="E1" s="7"/>
      <c r="F1" s="126"/>
      <c r="G1" s="125">
        <f>input!F7</f>
        <v>2012</v>
      </c>
    </row>
    <row r="2" spans="1:7" ht="15.75">
      <c r="A2" s="81"/>
      <c r="B2" s="7"/>
      <c r="C2" s="7"/>
      <c r="D2" s="7"/>
      <c r="E2" s="7"/>
      <c r="F2" s="8"/>
      <c r="G2" s="81"/>
    </row>
    <row r="3" spans="1:7" ht="15.75">
      <c r="A3" s="81"/>
      <c r="B3" s="7"/>
      <c r="C3" s="7"/>
      <c r="D3" s="7"/>
      <c r="E3" s="7"/>
      <c r="F3" s="7"/>
      <c r="G3" s="81"/>
    </row>
    <row r="4" spans="1:7" ht="15.75">
      <c r="A4" s="181" t="s">
        <v>76</v>
      </c>
      <c r="B4" s="160"/>
      <c r="C4" s="160"/>
      <c r="D4" s="160"/>
      <c r="E4" s="160"/>
      <c r="F4" s="160"/>
      <c r="G4" s="160"/>
    </row>
    <row r="5" spans="1:7" ht="15.75">
      <c r="A5" s="182" t="str">
        <f>CONCATENATE("",input!F7," Budget")</f>
        <v>2012 Budget</v>
      </c>
      <c r="B5" s="183"/>
      <c r="C5" s="183"/>
      <c r="D5" s="183"/>
      <c r="E5" s="183"/>
      <c r="F5" s="183"/>
      <c r="G5" s="183"/>
    </row>
    <row r="6" spans="1:7" ht="15.75">
      <c r="A6" s="81"/>
      <c r="B6" s="168" t="s">
        <v>31</v>
      </c>
      <c r="C6" s="168"/>
      <c r="D6" s="168"/>
      <c r="E6" s="168"/>
      <c r="F6" s="168"/>
      <c r="G6" s="81"/>
    </row>
    <row r="7" spans="1:7" ht="15.75">
      <c r="A7" s="81"/>
      <c r="B7" s="170" t="str">
        <f>cert!A9</f>
        <v>Fairview Township</v>
      </c>
      <c r="C7" s="170"/>
      <c r="D7" s="170"/>
      <c r="E7" s="170"/>
      <c r="F7" s="170"/>
      <c r="G7" s="81"/>
    </row>
    <row r="8" spans="1:7" ht="15.75">
      <c r="A8" s="177" t="str">
        <f>CONCATENATE("will meet on the day of ",inputBudSum!B8," at ",inputBudSum!B10," at ",inputBudSum!B12," for the")</f>
        <v>will meet on the day of 8/21/2012 at 8:00 p.m. at Paul Tillotson's Residence 8600 NW 10th, Towanda for the</v>
      </c>
      <c r="B8" s="178"/>
      <c r="C8" s="178"/>
      <c r="D8" s="178"/>
      <c r="E8" s="178"/>
      <c r="F8" s="178"/>
      <c r="G8" s="178"/>
    </row>
    <row r="9" spans="1:7" ht="15.75">
      <c r="A9" s="179" t="s">
        <v>132</v>
      </c>
      <c r="B9" s="178"/>
      <c r="C9" s="178"/>
      <c r="D9" s="178"/>
      <c r="E9" s="178"/>
      <c r="F9" s="178"/>
      <c r="G9" s="178"/>
    </row>
    <row r="10" spans="1:7" ht="15.75">
      <c r="A10" s="81"/>
      <c r="B10" s="9"/>
      <c r="C10" s="7"/>
      <c r="D10" s="7"/>
      <c r="E10" s="7"/>
      <c r="F10" s="7"/>
      <c r="G10" s="81"/>
    </row>
    <row r="11" spans="1:7" ht="15.75">
      <c r="A11" s="184" t="str">
        <f>CONCATENATE("Detailed budget information is available at ",inputBudSum!B15,"")</f>
        <v>Detailed budget information is available at Paul Tillotson's Residence 8600 NW 10th, Towanda</v>
      </c>
      <c r="B11" s="185"/>
      <c r="C11" s="185"/>
      <c r="D11" s="185"/>
      <c r="E11" s="185"/>
      <c r="F11" s="185"/>
      <c r="G11" s="185"/>
    </row>
    <row r="12" spans="1:7" ht="15.75">
      <c r="A12" s="168" t="s">
        <v>32</v>
      </c>
      <c r="B12" s="160"/>
      <c r="C12" s="160"/>
      <c r="D12" s="160"/>
      <c r="E12" s="160"/>
      <c r="F12" s="160"/>
      <c r="G12" s="160"/>
    </row>
    <row r="13" spans="1:7" ht="15.75">
      <c r="A13" s="81"/>
      <c r="B13" s="7"/>
      <c r="C13" s="22"/>
      <c r="D13" s="7"/>
      <c r="E13" s="22"/>
      <c r="F13" s="22"/>
      <c r="G13" s="81"/>
    </row>
    <row r="14" spans="1:7" ht="18.75">
      <c r="A14" s="186" t="s">
        <v>33</v>
      </c>
      <c r="B14" s="160"/>
      <c r="C14" s="160"/>
      <c r="D14" s="160"/>
      <c r="E14" s="160"/>
      <c r="F14" s="160"/>
      <c r="G14" s="160"/>
    </row>
    <row r="15" spans="1:7" ht="15.75">
      <c r="A15" s="81"/>
      <c r="B15" s="35"/>
      <c r="C15" s="154">
        <f>input!F7</f>
        <v>2012</v>
      </c>
      <c r="D15" s="162"/>
      <c r="E15" s="176"/>
      <c r="F15" s="119"/>
      <c r="G15" s="81"/>
    </row>
    <row r="16" spans="1:7" ht="15.75">
      <c r="A16" s="81"/>
      <c r="B16" s="35"/>
      <c r="C16" s="187" t="s">
        <v>65</v>
      </c>
      <c r="D16" s="188"/>
      <c r="E16" s="189"/>
      <c r="F16" s="120">
        <f>input!F7</f>
        <v>2012</v>
      </c>
      <c r="G16" s="81"/>
    </row>
    <row r="17" spans="1:7" ht="15.75">
      <c r="A17" s="81"/>
      <c r="B17" s="7"/>
      <c r="C17" s="101" t="s">
        <v>34</v>
      </c>
      <c r="D17" s="118" t="s">
        <v>6</v>
      </c>
      <c r="E17" s="101"/>
      <c r="F17" s="101" t="s">
        <v>63</v>
      </c>
      <c r="G17" s="81"/>
    </row>
    <row r="18" spans="1:7" ht="15.75">
      <c r="A18" s="81"/>
      <c r="B18" s="99" t="s">
        <v>10</v>
      </c>
      <c r="C18" s="103" t="s">
        <v>35</v>
      </c>
      <c r="D18" s="103" t="s">
        <v>95</v>
      </c>
      <c r="E18" s="103" t="s">
        <v>9</v>
      </c>
      <c r="F18" s="103" t="s">
        <v>9</v>
      </c>
      <c r="G18" s="81"/>
    </row>
    <row r="19" spans="1:7" ht="15.75">
      <c r="A19" s="81"/>
      <c r="B19" s="93" t="str">
        <f>cert!A21</f>
        <v>Road</v>
      </c>
      <c r="C19" s="122">
        <f>IF(input!K14&lt;&gt;0,input!K14,"")</f>
        <v>18.346</v>
      </c>
      <c r="D19" s="98">
        <f>IF(input!M14&lt;&gt;0,input!M14,"")</f>
        <v>96351</v>
      </c>
      <c r="E19" s="92">
        <f>fund1!C50</f>
        <v>112576</v>
      </c>
      <c r="F19" s="98">
        <f>fund1!D50</f>
        <v>127576</v>
      </c>
      <c r="G19" s="81"/>
    </row>
    <row r="20" spans="1:7" ht="15.75">
      <c r="A20" s="81"/>
      <c r="B20" s="93">
        <f>cert!A22</f>
        <v>0</v>
      </c>
      <c r="C20" s="122">
        <f>IF(input!K15&lt;&gt;0,input!K15,"")</f>
      </c>
      <c r="D20" s="98">
        <f>IF(input!M15&lt;&gt;0,input!M15,"")</f>
      </c>
      <c r="E20" s="92">
        <f>fund2!C50</f>
        <v>0</v>
      </c>
      <c r="F20" s="98">
        <f>+fund2!D50</f>
        <v>0</v>
      </c>
      <c r="G20" s="81"/>
    </row>
    <row r="21" spans="1:7" ht="15.75">
      <c r="A21" s="81"/>
      <c r="B21" s="93">
        <f>cert!A23</f>
        <v>0</v>
      </c>
      <c r="C21" s="122">
        <f>IF(input!K16&lt;&gt;0,input!K16,"")</f>
      </c>
      <c r="D21" s="98">
        <f>IF(input!M16&lt;&gt;0,input!M16,"")</f>
      </c>
      <c r="E21" s="92">
        <f>fund3!C50</f>
        <v>0</v>
      </c>
      <c r="F21" s="98">
        <f>fund3!D50</f>
        <v>0</v>
      </c>
      <c r="G21" s="81"/>
    </row>
    <row r="22" spans="1:7" ht="15.75">
      <c r="A22" s="81"/>
      <c r="B22" s="93">
        <f>cert!A24</f>
        <v>0</v>
      </c>
      <c r="C22" s="122">
        <f>IF(input!K17&lt;&gt;0,input!K17,"")</f>
      </c>
      <c r="D22" s="98">
        <f>IF(input!M17&lt;&gt;0,input!M17,"")</f>
      </c>
      <c r="E22" s="92">
        <f>fund4!C50</f>
        <v>0</v>
      </c>
      <c r="F22" s="98">
        <f>fund4!D50</f>
        <v>0</v>
      </c>
      <c r="G22" s="117"/>
    </row>
    <row r="23" spans="1:7" ht="15.75">
      <c r="A23" s="81"/>
      <c r="B23" s="93">
        <f>cert!A25</f>
        <v>0</v>
      </c>
      <c r="C23" s="123">
        <f>IF(input!K18&lt;&gt;0,input!K18,"")</f>
      </c>
      <c r="D23" s="121">
        <f>IF(input!M18&lt;&gt;0,input!M18,"")</f>
      </c>
      <c r="E23" s="92">
        <f>fund5!C50</f>
        <v>0</v>
      </c>
      <c r="F23" s="121">
        <f>fund5!D50</f>
        <v>0</v>
      </c>
      <c r="G23" s="117"/>
    </row>
    <row r="24" spans="1:7" ht="15.75">
      <c r="A24" s="81"/>
      <c r="B24" s="93">
        <f>cert!A26</f>
        <v>0</v>
      </c>
      <c r="C24" s="123">
        <f>IF(input!K19&lt;&gt;0,input!K19,"")</f>
      </c>
      <c r="D24" s="121">
        <f>IF(input!M19&lt;&gt;0,input!M19,"")</f>
      </c>
      <c r="E24" s="92">
        <f>fund6!C50</f>
        <v>0</v>
      </c>
      <c r="F24" s="121">
        <f>fund6!D50</f>
        <v>0</v>
      </c>
      <c r="G24" s="117"/>
    </row>
    <row r="25" spans="1:7" ht="15.75">
      <c r="A25" s="81"/>
      <c r="B25" s="19"/>
      <c r="C25" s="38"/>
      <c r="D25" s="37"/>
      <c r="E25" s="37"/>
      <c r="F25" s="37"/>
      <c r="G25" s="117"/>
    </row>
    <row r="26" spans="1:7" ht="15.75">
      <c r="A26" s="81"/>
      <c r="B26" s="19"/>
      <c r="C26" s="38"/>
      <c r="D26" s="37"/>
      <c r="E26" s="37"/>
      <c r="F26" s="37"/>
      <c r="G26" s="117"/>
    </row>
    <row r="27" spans="1:7" ht="15.75">
      <c r="A27" s="83"/>
      <c r="B27" s="20"/>
      <c r="C27" s="11"/>
      <c r="D27" s="20"/>
      <c r="E27" s="20"/>
      <c r="F27" s="20"/>
      <c r="G27" s="81"/>
    </row>
    <row r="28" spans="1:7" ht="15.75">
      <c r="A28" s="83"/>
      <c r="B28" s="145" t="str">
        <f>inputBudSum!B4</f>
        <v>Paul Tillotson</v>
      </c>
      <c r="C28" s="19"/>
      <c r="D28" s="7"/>
      <c r="E28" s="7"/>
      <c r="F28" s="7"/>
      <c r="G28" s="81"/>
    </row>
    <row r="29" spans="1:7" ht="15.75">
      <c r="A29" s="179" t="str">
        <f>CONCATENATE("Official Title: ",inputBudSum!B6,"")</f>
        <v>Official Title: Treasurer</v>
      </c>
      <c r="B29" s="180"/>
      <c r="C29" s="180"/>
      <c r="D29" s="7"/>
      <c r="E29" s="7"/>
      <c r="F29" s="7"/>
      <c r="G29" s="81"/>
    </row>
    <row r="30" spans="1:7" ht="15.75">
      <c r="A30" s="81"/>
      <c r="B30" s="9"/>
      <c r="C30" s="7"/>
      <c r="D30" s="7"/>
      <c r="E30" s="7"/>
      <c r="F30" s="7"/>
      <c r="G30" s="81"/>
    </row>
    <row r="31" spans="1:7" ht="15.75">
      <c r="A31" s="81"/>
      <c r="B31" s="7"/>
      <c r="C31" s="95" t="s">
        <v>30</v>
      </c>
      <c r="D31" s="124">
        <v>3</v>
      </c>
      <c r="E31" s="7"/>
      <c r="F31" s="7"/>
      <c r="G31" s="81"/>
    </row>
    <row r="40" ht="15.75">
      <c r="G40" s="5"/>
    </row>
    <row r="42" spans="4:5" ht="15.75">
      <c r="D42" s="1"/>
      <c r="E42" s="1"/>
    </row>
    <row r="43" spans="2:6" ht="15.75">
      <c r="B43" s="1"/>
      <c r="C43" s="1"/>
      <c r="D43" s="1"/>
      <c r="E43" s="1"/>
      <c r="F43" s="1"/>
    </row>
    <row r="44" spans="2:6" ht="15.75">
      <c r="B44" s="1"/>
      <c r="C44" s="1"/>
      <c r="D44" s="1"/>
      <c r="E44" s="1"/>
      <c r="F44" s="1"/>
    </row>
    <row r="45" spans="2:6" ht="15.75">
      <c r="B45" s="1"/>
      <c r="C45" s="1"/>
      <c r="D45" s="1"/>
      <c r="E45" s="1"/>
      <c r="F45" s="1"/>
    </row>
    <row r="46" spans="2:28" ht="15.75">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65" spans="3:4" ht="15.75">
      <c r="C65" s="3" t="s">
        <v>30</v>
      </c>
      <c r="D65" s="4"/>
    </row>
  </sheetData>
  <sheetProtection sheet="1" objects="1" scenarios="1"/>
  <mergeCells count="12">
    <mergeCell ref="A29:C29"/>
    <mergeCell ref="A4:G4"/>
    <mergeCell ref="A5:G5"/>
    <mergeCell ref="A9:G9"/>
    <mergeCell ref="A11:G11"/>
    <mergeCell ref="A14:G14"/>
    <mergeCell ref="A12:G12"/>
    <mergeCell ref="C16:E16"/>
    <mergeCell ref="C15:E15"/>
    <mergeCell ref="B6:F6"/>
    <mergeCell ref="B7:F7"/>
    <mergeCell ref="A8:G8"/>
  </mergeCells>
  <printOptions/>
  <pageMargins left="0.5" right="0.5" top="1" bottom="0.5" header="0.5" footer="0.5"/>
  <pageSetup blackAndWhite="1" fitToHeight="1" fitToWidth="1" horizontalDpi="300" verticalDpi="300" orientation="portrait" scale="82" r:id="rId1"/>
  <headerFooter alignWithMargins="0">
    <oddHeader>&amp;R&amp;"Times New Roman,Regular"State of Kansas
Amendment</oddHeader>
  </headerFooter>
</worksheet>
</file>

<file path=xl/worksheets/sheet13.xml><?xml version="1.0" encoding="utf-8"?>
<worksheet xmlns="http://schemas.openxmlformats.org/spreadsheetml/2006/main" xmlns:r="http://schemas.openxmlformats.org/officeDocument/2006/relationships">
  <dimension ref="A1:A1"/>
  <sheetViews>
    <sheetView tabSelected="1" workbookViewId="0" topLeftCell="A1">
      <selection activeCell="A1" sqref="A1:IV16384"/>
    </sheetView>
  </sheetViews>
  <sheetFormatPr defaultColWidth="8.796875" defaultRowHeight="15"/>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K40"/>
  <sheetViews>
    <sheetView zoomScalePageLayoutView="0" workbookViewId="0" topLeftCell="A1">
      <selection activeCell="I12" sqref="I12"/>
    </sheetView>
  </sheetViews>
  <sheetFormatPr defaultColWidth="8.796875" defaultRowHeight="15"/>
  <sheetData>
    <row r="1" ht="15.75">
      <c r="A1" s="153" t="s">
        <v>180</v>
      </c>
    </row>
    <row r="2" spans="1:2" ht="15.75">
      <c r="A2" s="1" t="s">
        <v>181</v>
      </c>
      <c r="B2" s="1"/>
    </row>
    <row r="3" spans="1:2" ht="15.75">
      <c r="A3" s="1" t="s">
        <v>182</v>
      </c>
      <c r="B3" s="1"/>
    </row>
    <row r="4" spans="1:2" ht="15.75">
      <c r="A4" s="1" t="s">
        <v>183</v>
      </c>
      <c r="B4" s="1"/>
    </row>
    <row r="5" spans="1:2" ht="15.75">
      <c r="A5" s="1" t="s">
        <v>184</v>
      </c>
      <c r="B5" s="1"/>
    </row>
    <row r="6" spans="1:2" ht="15.75">
      <c r="A6" s="1" t="s">
        <v>185</v>
      </c>
      <c r="B6" s="1"/>
    </row>
    <row r="7" spans="1:2" ht="15.75">
      <c r="A7" s="1" t="s">
        <v>186</v>
      </c>
      <c r="B7" s="1"/>
    </row>
    <row r="8" spans="1:2" ht="15.75">
      <c r="A8" s="1" t="s">
        <v>187</v>
      </c>
      <c r="B8" s="1"/>
    </row>
    <row r="9" spans="1:2" ht="15.75">
      <c r="A9" s="1" t="s">
        <v>188</v>
      </c>
      <c r="B9" s="1"/>
    </row>
    <row r="10" spans="1:2" ht="15.75">
      <c r="A10" s="1"/>
      <c r="B10" s="1"/>
    </row>
    <row r="11" spans="1:2" ht="15.75">
      <c r="A11" s="1"/>
      <c r="B11" s="1"/>
    </row>
    <row r="12" ht="15.75">
      <c r="A12" s="1" t="s">
        <v>150</v>
      </c>
    </row>
    <row r="13" spans="1:11" ht="15.75">
      <c r="A13" s="1" t="s">
        <v>151</v>
      </c>
      <c r="B13" s="1"/>
      <c r="C13" s="1"/>
      <c r="D13" s="1"/>
      <c r="E13" s="1"/>
      <c r="F13" s="1"/>
      <c r="G13" s="1"/>
      <c r="H13" s="1"/>
      <c r="I13" s="1"/>
      <c r="J13" s="1"/>
      <c r="K13" s="1"/>
    </row>
    <row r="14" spans="1:11" ht="15.75">
      <c r="A14" s="1" t="s">
        <v>152</v>
      </c>
      <c r="B14" s="1"/>
      <c r="C14" s="1"/>
      <c r="D14" s="1"/>
      <c r="E14" s="1"/>
      <c r="F14" s="1"/>
      <c r="G14" s="1"/>
      <c r="H14" s="1"/>
      <c r="I14" s="1"/>
      <c r="J14" s="1"/>
      <c r="K14" s="1"/>
    </row>
    <row r="15" spans="1:11" ht="15.75">
      <c r="A15" s="1" t="s">
        <v>153</v>
      </c>
      <c r="B15" s="1"/>
      <c r="C15" s="1"/>
      <c r="D15" s="1"/>
      <c r="E15" s="1"/>
      <c r="F15" s="1"/>
      <c r="G15" s="1"/>
      <c r="H15" s="1"/>
      <c r="I15" s="1"/>
      <c r="J15" s="1"/>
      <c r="K15" s="1"/>
    </row>
    <row r="16" spans="1:11" ht="15.75">
      <c r="A16" s="1" t="s">
        <v>154</v>
      </c>
      <c r="B16" s="1"/>
      <c r="C16" s="1"/>
      <c r="D16" s="1"/>
      <c r="E16" s="1"/>
      <c r="F16" s="1"/>
      <c r="G16" s="1"/>
      <c r="H16" s="1"/>
      <c r="I16" s="1"/>
      <c r="J16" s="1"/>
      <c r="K16" s="1"/>
    </row>
    <row r="17" spans="1:11" ht="15.75">
      <c r="A17" s="1" t="s">
        <v>155</v>
      </c>
      <c r="B17" s="1"/>
      <c r="C17" s="1"/>
      <c r="D17" s="1"/>
      <c r="E17" s="1"/>
      <c r="F17" s="1"/>
      <c r="G17" s="1"/>
      <c r="H17" s="1"/>
      <c r="I17" s="1"/>
      <c r="J17" s="1"/>
      <c r="K17" s="1"/>
    </row>
    <row r="18" spans="1:11" ht="15.75">
      <c r="A18" s="1" t="s">
        <v>156</v>
      </c>
      <c r="B18" s="1"/>
      <c r="C18" s="1"/>
      <c r="D18" s="1"/>
      <c r="E18" s="1"/>
      <c r="F18" s="1"/>
      <c r="G18" s="1"/>
      <c r="H18" s="1"/>
      <c r="I18" s="1"/>
      <c r="J18" s="1"/>
      <c r="K18" s="1"/>
    </row>
    <row r="19" spans="1:11" ht="15.75">
      <c r="A19" s="1" t="s">
        <v>157</v>
      </c>
      <c r="B19" s="1"/>
      <c r="C19" s="1"/>
      <c r="D19" s="1"/>
      <c r="E19" s="1"/>
      <c r="F19" s="1"/>
      <c r="G19" s="1"/>
      <c r="H19" s="1"/>
      <c r="I19" s="1"/>
      <c r="J19" s="1"/>
      <c r="K19" s="1"/>
    </row>
    <row r="20" spans="1:11" ht="15.75">
      <c r="A20" s="1" t="s">
        <v>158</v>
      </c>
      <c r="B20" s="1"/>
      <c r="C20" s="1"/>
      <c r="D20" s="1"/>
      <c r="E20" s="1"/>
      <c r="F20" s="1"/>
      <c r="G20" s="1"/>
      <c r="H20" s="1"/>
      <c r="I20" s="1"/>
      <c r="J20" s="1"/>
      <c r="K20" s="1"/>
    </row>
    <row r="21" spans="1:11" ht="15.75">
      <c r="A21" s="1" t="s">
        <v>159</v>
      </c>
      <c r="B21" s="1"/>
      <c r="C21" s="1"/>
      <c r="D21" s="1"/>
      <c r="E21" s="1"/>
      <c r="F21" s="1"/>
      <c r="G21" s="1"/>
      <c r="H21" s="1"/>
      <c r="I21" s="1"/>
      <c r="J21" s="1"/>
      <c r="K21" s="1"/>
    </row>
    <row r="23" spans="1:9" ht="15.75">
      <c r="A23" s="1" t="s">
        <v>105</v>
      </c>
      <c r="B23" s="1"/>
      <c r="C23" s="1"/>
      <c r="D23" s="1"/>
      <c r="E23" s="1"/>
      <c r="F23" s="1"/>
      <c r="G23" s="1"/>
      <c r="H23" s="1"/>
      <c r="I23" s="1"/>
    </row>
    <row r="24" spans="1:9" ht="15.75">
      <c r="A24" s="1" t="s">
        <v>106</v>
      </c>
      <c r="B24" s="1"/>
      <c r="C24" s="1"/>
      <c r="D24" s="1"/>
      <c r="E24" s="1"/>
      <c r="F24" s="1"/>
      <c r="G24" s="1"/>
      <c r="H24" s="1"/>
      <c r="I24" s="1"/>
    </row>
    <row r="25" spans="1:9" ht="15.75">
      <c r="A25" s="1" t="s">
        <v>107</v>
      </c>
      <c r="B25" s="1"/>
      <c r="C25" s="1"/>
      <c r="D25" s="1"/>
      <c r="E25" s="1"/>
      <c r="F25" s="1"/>
      <c r="G25" s="1"/>
      <c r="H25" s="1"/>
      <c r="I25" s="1"/>
    </row>
    <row r="26" spans="1:9" ht="15.75">
      <c r="A26" s="1" t="s">
        <v>115</v>
      </c>
      <c r="B26" s="1"/>
      <c r="C26" s="1"/>
      <c r="D26" s="1"/>
      <c r="E26" s="1"/>
      <c r="F26" s="1"/>
      <c r="G26" s="1"/>
      <c r="H26" s="1"/>
      <c r="I26" s="1"/>
    </row>
    <row r="27" spans="1:9" ht="15.75">
      <c r="A27" s="1"/>
      <c r="B27" s="1"/>
      <c r="C27" s="1"/>
      <c r="D27" s="1"/>
      <c r="E27" s="1"/>
      <c r="F27" s="1"/>
      <c r="G27" s="1"/>
      <c r="H27" s="1"/>
      <c r="I27" s="1"/>
    </row>
    <row r="28" ht="15">
      <c r="A28" t="s">
        <v>80</v>
      </c>
    </row>
    <row r="29" ht="15">
      <c r="A29" t="s">
        <v>81</v>
      </c>
    </row>
    <row r="30" ht="15">
      <c r="A30" t="s">
        <v>83</v>
      </c>
    </row>
    <row r="31" ht="15">
      <c r="A31" t="s">
        <v>84</v>
      </c>
    </row>
    <row r="32" ht="18" customHeight="1">
      <c r="A32" t="s">
        <v>85</v>
      </c>
    </row>
    <row r="33" spans="1:9" ht="31.5" customHeight="1">
      <c r="A33" s="190" t="s">
        <v>86</v>
      </c>
      <c r="B33" s="190"/>
      <c r="C33" s="190"/>
      <c r="D33" s="190"/>
      <c r="E33" s="190"/>
      <c r="F33" s="190"/>
      <c r="G33" s="190"/>
      <c r="H33" s="190"/>
      <c r="I33" s="190"/>
    </row>
    <row r="34" ht="15">
      <c r="A34" t="s">
        <v>87</v>
      </c>
    </row>
    <row r="35" ht="15">
      <c r="A35" t="s">
        <v>88</v>
      </c>
    </row>
    <row r="36" ht="15">
      <c r="A36" t="s">
        <v>98</v>
      </c>
    </row>
    <row r="37" ht="15">
      <c r="A37" t="s">
        <v>99</v>
      </c>
    </row>
    <row r="38" ht="15">
      <c r="A38" t="s">
        <v>103</v>
      </c>
    </row>
    <row r="39" ht="15">
      <c r="A39" t="s">
        <v>100</v>
      </c>
    </row>
    <row r="40" ht="15">
      <c r="A40" t="s">
        <v>102</v>
      </c>
    </row>
  </sheetData>
  <sheetProtection sheet="1" objects="1" scenarios="1"/>
  <mergeCells count="1">
    <mergeCell ref="A33:I33"/>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E18"/>
  <sheetViews>
    <sheetView zoomScalePageLayoutView="0" workbookViewId="0" topLeftCell="A7">
      <selection activeCell="A16" sqref="A16"/>
    </sheetView>
  </sheetViews>
  <sheetFormatPr defaultColWidth="8.796875" defaultRowHeight="15"/>
  <sheetData>
    <row r="1" ht="15.75">
      <c r="A1" s="24" t="s">
        <v>44</v>
      </c>
    </row>
    <row r="2" ht="15">
      <c r="A2" s="25">
        <v>2007</v>
      </c>
    </row>
    <row r="3" ht="15.75">
      <c r="A3" s="24" t="s">
        <v>39</v>
      </c>
    </row>
    <row r="4" ht="15.75">
      <c r="A4" s="24" t="s">
        <v>40</v>
      </c>
    </row>
    <row r="5" ht="15">
      <c r="A5" t="s">
        <v>41</v>
      </c>
    </row>
    <row r="6" spans="1:5" ht="15.75">
      <c r="A6" s="181" t="s">
        <v>42</v>
      </c>
      <c r="B6" s="181"/>
      <c r="C6" s="181"/>
      <c r="D6" s="181"/>
      <c r="E6" s="181"/>
    </row>
    <row r="8" ht="15">
      <c r="A8" t="s">
        <v>46</v>
      </c>
    </row>
    <row r="10" ht="15">
      <c r="A10" t="s">
        <v>47</v>
      </c>
    </row>
    <row r="12" ht="15.75">
      <c r="A12" s="1" t="s">
        <v>53</v>
      </c>
    </row>
    <row r="14" ht="15.75">
      <c r="A14" s="1" t="s">
        <v>54</v>
      </c>
    </row>
    <row r="16" ht="15.75">
      <c r="A16" s="1" t="s">
        <v>55</v>
      </c>
    </row>
    <row r="18" ht="15.75">
      <c r="A18" s="1" t="s">
        <v>56</v>
      </c>
    </row>
  </sheetData>
  <sheetProtection sheet="1" objects="1" scenarios="1"/>
  <mergeCells count="1">
    <mergeCell ref="A6:E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M15" sqref="M15"/>
    </sheetView>
  </sheetViews>
  <sheetFormatPr defaultColWidth="8.796875" defaultRowHeight="15"/>
  <cols>
    <col min="6" max="6" width="5.59765625" style="0" customWidth="1"/>
    <col min="7" max="7" width="17.59765625" style="0" customWidth="1"/>
    <col min="8" max="8" width="1.1015625" style="0" customWidth="1"/>
    <col min="10" max="10" width="0.796875" style="0" customWidth="1"/>
    <col min="12" max="12" width="0.8984375" style="79" customWidth="1"/>
    <col min="13" max="13" width="11.69921875" style="0" customWidth="1"/>
  </cols>
  <sheetData>
    <row r="1" spans="1:13" ht="15">
      <c r="A1" s="59" t="s">
        <v>89</v>
      </c>
      <c r="B1" s="33"/>
      <c r="C1" s="33"/>
      <c r="D1" s="33"/>
      <c r="E1" s="33"/>
      <c r="F1" s="33"/>
      <c r="G1" s="28"/>
      <c r="H1" s="28"/>
      <c r="I1" s="28"/>
      <c r="J1" s="28"/>
      <c r="K1" s="28"/>
      <c r="L1" s="28"/>
      <c r="M1" s="28"/>
    </row>
    <row r="2" spans="1:13" ht="15">
      <c r="A2" s="28"/>
      <c r="B2" s="28"/>
      <c r="C2" s="28"/>
      <c r="D2" s="28"/>
      <c r="E2" s="28"/>
      <c r="F2" s="28"/>
      <c r="G2" s="28"/>
      <c r="H2" s="28"/>
      <c r="I2" s="28"/>
      <c r="J2" s="28"/>
      <c r="K2" s="28"/>
      <c r="L2" s="28"/>
      <c r="M2" s="28"/>
    </row>
    <row r="3" spans="1:13" ht="15.75">
      <c r="A3" s="32" t="s">
        <v>59</v>
      </c>
      <c r="B3" s="28"/>
      <c r="C3" s="28"/>
      <c r="D3" s="28"/>
      <c r="E3" s="28"/>
      <c r="F3" s="28"/>
      <c r="G3" s="94" t="s">
        <v>189</v>
      </c>
      <c r="H3" s="28"/>
      <c r="I3" s="28"/>
      <c r="J3" s="28"/>
      <c r="K3" s="28"/>
      <c r="L3" s="28"/>
      <c r="M3" s="28"/>
    </row>
    <row r="4" spans="1:13" ht="15">
      <c r="A4" s="28"/>
      <c r="B4" s="28"/>
      <c r="C4" s="28"/>
      <c r="D4" s="28"/>
      <c r="E4" s="28"/>
      <c r="F4" s="28"/>
      <c r="G4" s="28"/>
      <c r="H4" s="28"/>
      <c r="I4" s="28"/>
      <c r="J4" s="28"/>
      <c r="K4" s="28"/>
      <c r="L4" s="28"/>
      <c r="M4" s="28"/>
    </row>
    <row r="5" spans="1:13" ht="15.75">
      <c r="A5" s="32" t="s">
        <v>60</v>
      </c>
      <c r="B5" s="28"/>
      <c r="C5" s="28"/>
      <c r="D5" s="28"/>
      <c r="E5" s="28"/>
      <c r="F5" s="28"/>
      <c r="G5" s="94" t="s">
        <v>190</v>
      </c>
      <c r="H5" s="28"/>
      <c r="I5" s="28"/>
      <c r="J5" s="28"/>
      <c r="K5" s="28"/>
      <c r="L5" s="28"/>
      <c r="M5" s="28"/>
    </row>
    <row r="6" spans="1:13" ht="15">
      <c r="A6" s="28"/>
      <c r="B6" s="28"/>
      <c r="C6" s="28"/>
      <c r="D6" s="28"/>
      <c r="E6" s="28"/>
      <c r="F6" s="28"/>
      <c r="G6" s="28"/>
      <c r="H6" s="28"/>
      <c r="I6" s="28"/>
      <c r="J6" s="28"/>
      <c r="K6" s="28"/>
      <c r="L6" s="28"/>
      <c r="M6" s="28"/>
    </row>
    <row r="7" spans="1:13" ht="15.75">
      <c r="A7" s="34" t="s">
        <v>58</v>
      </c>
      <c r="B7" s="28"/>
      <c r="C7" s="28"/>
      <c r="D7" s="28"/>
      <c r="E7" s="28"/>
      <c r="F7" s="131">
        <v>2012</v>
      </c>
      <c r="G7" s="28"/>
      <c r="H7" s="28"/>
      <c r="I7" s="28"/>
      <c r="J7" s="28"/>
      <c r="K7" s="28"/>
      <c r="L7" s="28"/>
      <c r="M7" s="28"/>
    </row>
    <row r="8" spans="1:13" ht="15">
      <c r="A8" s="28"/>
      <c r="B8" s="28"/>
      <c r="C8" s="28"/>
      <c r="D8" s="28"/>
      <c r="E8" s="28"/>
      <c r="F8" s="28"/>
      <c r="G8" s="25"/>
      <c r="H8" s="28"/>
      <c r="I8" s="28"/>
      <c r="J8" s="28"/>
      <c r="K8" s="28"/>
      <c r="L8" s="28"/>
      <c r="M8" s="28"/>
    </row>
    <row r="9" spans="1:13" ht="15.75">
      <c r="A9" s="34" t="s">
        <v>61</v>
      </c>
      <c r="B9" s="28"/>
      <c r="C9" s="28"/>
      <c r="D9" s="28"/>
      <c r="E9" s="28"/>
      <c r="F9" s="100">
        <v>2011</v>
      </c>
      <c r="G9" s="25"/>
      <c r="H9" s="28"/>
      <c r="I9" s="28"/>
      <c r="J9" s="28"/>
      <c r="K9" s="28"/>
      <c r="L9" s="28"/>
      <c r="M9" s="28"/>
    </row>
    <row r="10" spans="1:13" ht="15.75">
      <c r="A10" s="76" t="s">
        <v>62</v>
      </c>
      <c r="B10" s="28"/>
      <c r="C10" s="28"/>
      <c r="D10" s="28"/>
      <c r="E10" s="28"/>
      <c r="F10" s="28"/>
      <c r="G10" s="28"/>
      <c r="H10" s="28"/>
      <c r="I10" s="28"/>
      <c r="J10" s="28"/>
      <c r="K10" s="28"/>
      <c r="L10" s="28"/>
      <c r="M10" s="28"/>
    </row>
    <row r="11" spans="1:13" ht="15">
      <c r="A11" s="28"/>
      <c r="B11" s="28"/>
      <c r="C11" s="28"/>
      <c r="D11" s="28"/>
      <c r="E11" s="28"/>
      <c r="F11" s="28"/>
      <c r="G11" s="28"/>
      <c r="H11" s="28"/>
      <c r="I11" s="28"/>
      <c r="J11" s="28"/>
      <c r="K11" s="28"/>
      <c r="L11" s="28"/>
      <c r="M11" s="28"/>
    </row>
    <row r="12" spans="1:13" ht="15">
      <c r="A12" s="28"/>
      <c r="B12" s="28"/>
      <c r="C12" s="28"/>
      <c r="D12" s="28"/>
      <c r="E12" s="28"/>
      <c r="F12" s="28"/>
      <c r="G12" s="28"/>
      <c r="H12" s="28"/>
      <c r="I12" s="28"/>
      <c r="J12" s="28"/>
      <c r="K12" s="28"/>
      <c r="L12" s="28"/>
      <c r="M12" s="28"/>
    </row>
    <row r="13" spans="1:13" ht="15.75">
      <c r="A13" s="34" t="s">
        <v>73</v>
      </c>
      <c r="B13" s="28"/>
      <c r="C13" s="28"/>
      <c r="D13" s="28"/>
      <c r="E13" s="28"/>
      <c r="F13" s="28"/>
      <c r="G13" s="77" t="s">
        <v>104</v>
      </c>
      <c r="H13" s="28"/>
      <c r="I13" s="77" t="s">
        <v>146</v>
      </c>
      <c r="J13" s="76"/>
      <c r="K13" s="77" t="s">
        <v>147</v>
      </c>
      <c r="L13" s="76"/>
      <c r="M13" s="77" t="s">
        <v>148</v>
      </c>
    </row>
    <row r="14" spans="1:13" ht="15.75">
      <c r="A14" s="28"/>
      <c r="B14" s="28"/>
      <c r="C14" s="28"/>
      <c r="D14" s="28" t="s">
        <v>66</v>
      </c>
      <c r="E14" s="28"/>
      <c r="F14" s="28"/>
      <c r="G14" s="139" t="s">
        <v>191</v>
      </c>
      <c r="H14" s="91"/>
      <c r="I14" s="138" t="s">
        <v>192</v>
      </c>
      <c r="J14" s="96"/>
      <c r="K14" s="137">
        <v>18.346</v>
      </c>
      <c r="L14" s="91"/>
      <c r="M14" s="136">
        <v>96351</v>
      </c>
    </row>
    <row r="15" spans="1:13" ht="15.75">
      <c r="A15" s="28"/>
      <c r="B15" s="28"/>
      <c r="C15" s="28"/>
      <c r="D15" s="28" t="s">
        <v>67</v>
      </c>
      <c r="E15" s="28"/>
      <c r="F15" s="28"/>
      <c r="G15" s="135"/>
      <c r="H15" s="91"/>
      <c r="I15" s="134"/>
      <c r="J15" s="96"/>
      <c r="K15" s="133"/>
      <c r="L15" s="91"/>
      <c r="M15" s="132"/>
    </row>
    <row r="16" spans="1:13" ht="15.75">
      <c r="A16" s="28"/>
      <c r="B16" s="28"/>
      <c r="C16" s="28"/>
      <c r="D16" s="28" t="s">
        <v>68</v>
      </c>
      <c r="E16" s="28"/>
      <c r="F16" s="28"/>
      <c r="G16" s="135"/>
      <c r="H16" s="91"/>
      <c r="I16" s="134"/>
      <c r="J16" s="96"/>
      <c r="K16" s="133"/>
      <c r="L16" s="91"/>
      <c r="M16" s="132"/>
    </row>
    <row r="17" spans="1:13" ht="15.75">
      <c r="A17" s="28"/>
      <c r="B17" s="28"/>
      <c r="C17" s="28"/>
      <c r="D17" s="28" t="s">
        <v>69</v>
      </c>
      <c r="E17" s="28"/>
      <c r="F17" s="28"/>
      <c r="G17" s="135"/>
      <c r="H17" s="91"/>
      <c r="I17" s="134"/>
      <c r="J17" s="96"/>
      <c r="K17" s="133"/>
      <c r="L17" s="91"/>
      <c r="M17" s="132"/>
    </row>
    <row r="18" spans="1:13" ht="15.75">
      <c r="A18" s="28"/>
      <c r="B18" s="28"/>
      <c r="C18" s="28"/>
      <c r="D18" s="28" t="s">
        <v>70</v>
      </c>
      <c r="E18" s="28"/>
      <c r="F18" s="28"/>
      <c r="G18" s="135"/>
      <c r="H18" s="91"/>
      <c r="I18" s="134"/>
      <c r="J18" s="96"/>
      <c r="K18" s="133"/>
      <c r="L18" s="91"/>
      <c r="M18" s="132"/>
    </row>
    <row r="19" spans="1:13" ht="15.75">
      <c r="A19" s="28"/>
      <c r="B19" s="28"/>
      <c r="C19" s="28"/>
      <c r="D19" s="28" t="s">
        <v>71</v>
      </c>
      <c r="E19" s="28"/>
      <c r="F19" s="28"/>
      <c r="G19" s="135"/>
      <c r="H19" s="91"/>
      <c r="I19" s="134"/>
      <c r="J19" s="96"/>
      <c r="K19" s="133"/>
      <c r="L19" s="91"/>
      <c r="M19" s="132"/>
    </row>
    <row r="22" spans="7:9" ht="15.75">
      <c r="G22" s="31"/>
      <c r="I22" s="115"/>
    </row>
    <row r="23" ht="15.75">
      <c r="I23" s="142" t="s">
        <v>149</v>
      </c>
    </row>
    <row r="24" ht="15">
      <c r="I24" s="115"/>
    </row>
  </sheetData>
  <sheetProtection sheet="1" objects="1" scenarios="1"/>
  <printOptions/>
  <pageMargins left="0.75" right="0.75" top="1" bottom="1" header="0.5" footer="0.5"/>
  <pageSetup blackAndWhite="1" fitToHeight="1"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 min="7" max="7" width="11.09765625" style="0" bestFit="1" customWidth="1"/>
  </cols>
  <sheetData>
    <row r="1" ht="15">
      <c r="J1" s="147" t="s">
        <v>161</v>
      </c>
    </row>
    <row r="2" spans="1:10" ht="64.5" customHeight="1">
      <c r="A2" s="156" t="s">
        <v>120</v>
      </c>
      <c r="B2" s="157"/>
      <c r="C2" s="157"/>
      <c r="D2" s="157"/>
      <c r="E2" s="157"/>
      <c r="F2" s="157"/>
      <c r="J2" s="147" t="s">
        <v>162</v>
      </c>
    </row>
    <row r="3" ht="15">
      <c r="J3" s="147" t="s">
        <v>163</v>
      </c>
    </row>
    <row r="4" spans="1:10" ht="15.75">
      <c r="A4" s="1" t="s">
        <v>160</v>
      </c>
      <c r="B4" s="108" t="s">
        <v>193</v>
      </c>
      <c r="J4" s="147" t="s">
        <v>164</v>
      </c>
    </row>
    <row r="5" ht="15">
      <c r="J5" s="147" t="s">
        <v>165</v>
      </c>
    </row>
    <row r="6" spans="1:10" ht="15.75">
      <c r="A6" s="1" t="s">
        <v>121</v>
      </c>
      <c r="B6" s="108" t="s">
        <v>194</v>
      </c>
      <c r="J6" s="147" t="s">
        <v>166</v>
      </c>
    </row>
    <row r="7" spans="1:10" ht="15.75">
      <c r="A7" s="105"/>
      <c r="B7" s="105"/>
      <c r="C7" s="105"/>
      <c r="D7" s="107"/>
      <c r="E7" s="105"/>
      <c r="F7" s="105"/>
      <c r="J7" s="147" t="s">
        <v>167</v>
      </c>
    </row>
    <row r="8" spans="1:10" ht="15.75">
      <c r="A8" s="106" t="s">
        <v>122</v>
      </c>
      <c r="B8" s="108" t="s">
        <v>195</v>
      </c>
      <c r="C8" s="109"/>
      <c r="D8" s="106" t="s">
        <v>123</v>
      </c>
      <c r="E8" s="105"/>
      <c r="F8" s="105"/>
      <c r="J8" s="147" t="s">
        <v>168</v>
      </c>
    </row>
    <row r="9" spans="1:10" ht="15.75">
      <c r="A9" s="106"/>
      <c r="B9" s="110"/>
      <c r="C9" s="111"/>
      <c r="D9" s="146" t="str">
        <f>IF(B8="","",CONCATENATE("Latest date for notice to be published in your newspaper: ",G20," ",G24,", ",G25))</f>
        <v>Latest date for notice to be published in your newspaper: August 11, 2012</v>
      </c>
      <c r="E9" s="105"/>
      <c r="F9" s="105"/>
      <c r="J9" s="147" t="s">
        <v>169</v>
      </c>
    </row>
    <row r="10" spans="1:10" ht="15.75">
      <c r="A10" s="106" t="s">
        <v>124</v>
      </c>
      <c r="B10" s="108" t="s">
        <v>196</v>
      </c>
      <c r="C10" s="112"/>
      <c r="D10" s="106"/>
      <c r="E10" s="105"/>
      <c r="F10" s="105"/>
      <c r="J10" s="147" t="s">
        <v>170</v>
      </c>
    </row>
    <row r="11" spans="1:10" ht="15.75">
      <c r="A11" s="106"/>
      <c r="B11" s="106"/>
      <c r="C11" s="106"/>
      <c r="D11" s="106"/>
      <c r="E11" s="105"/>
      <c r="F11" s="105"/>
      <c r="J11" s="147" t="s">
        <v>171</v>
      </c>
    </row>
    <row r="12" spans="1:10" ht="15.75">
      <c r="A12" s="106" t="s">
        <v>125</v>
      </c>
      <c r="B12" s="113" t="s">
        <v>197</v>
      </c>
      <c r="C12" s="113"/>
      <c r="D12" s="113"/>
      <c r="E12" s="114"/>
      <c r="F12" s="105"/>
      <c r="J12" s="147" t="s">
        <v>172</v>
      </c>
    </row>
    <row r="13" spans="1:6" ht="15.75">
      <c r="A13" s="106"/>
      <c r="B13" s="106"/>
      <c r="C13" s="106"/>
      <c r="D13" s="106"/>
      <c r="E13" s="105"/>
      <c r="F13" s="105"/>
    </row>
    <row r="14" spans="1:6" ht="15.75">
      <c r="A14" s="106"/>
      <c r="B14" s="106"/>
      <c r="C14" s="106"/>
      <c r="D14" s="106"/>
      <c r="E14" s="105"/>
      <c r="F14" s="105"/>
    </row>
    <row r="15" spans="1:6" ht="15.75">
      <c r="A15" s="106" t="s">
        <v>126</v>
      </c>
      <c r="B15" s="113" t="s">
        <v>197</v>
      </c>
      <c r="C15" s="113"/>
      <c r="D15" s="113"/>
      <c r="E15" s="114"/>
      <c r="F15" s="105"/>
    </row>
    <row r="18" spans="1:6" ht="15.75">
      <c r="A18" s="158" t="s">
        <v>127</v>
      </c>
      <c r="B18" s="158"/>
      <c r="C18" s="106"/>
      <c r="D18" s="106"/>
      <c r="E18" s="106"/>
      <c r="F18" s="105"/>
    </row>
    <row r="19" spans="1:6" ht="15.75">
      <c r="A19" s="106"/>
      <c r="B19" s="106"/>
      <c r="C19" s="106"/>
      <c r="D19" s="106"/>
      <c r="E19" s="106"/>
      <c r="F19" s="105"/>
    </row>
    <row r="20" spans="1:7" ht="15.75">
      <c r="A20" s="106" t="s">
        <v>121</v>
      </c>
      <c r="B20" s="106" t="s">
        <v>128</v>
      </c>
      <c r="C20" s="106"/>
      <c r="D20" s="106"/>
      <c r="E20" s="106"/>
      <c r="F20" s="105"/>
      <c r="G20" s="147" t="str">
        <f ca="1">IF(B8="","",INDIRECT(G21))</f>
        <v>August</v>
      </c>
    </row>
    <row r="21" spans="1:7" ht="15.75">
      <c r="A21" s="106"/>
      <c r="B21" s="106"/>
      <c r="C21" s="106"/>
      <c r="D21" s="106"/>
      <c r="E21" s="106"/>
      <c r="F21" s="105"/>
      <c r="G21" s="148" t="str">
        <f>IF(B8="","",CONCATENATE("J",G23))</f>
        <v>J8</v>
      </c>
    </row>
    <row r="22" spans="1:7" ht="15.75">
      <c r="A22" s="106" t="s">
        <v>122</v>
      </c>
      <c r="B22" s="110" t="s">
        <v>129</v>
      </c>
      <c r="C22" s="106"/>
      <c r="D22" s="106"/>
      <c r="E22" s="106"/>
      <c r="G22" s="149">
        <f>B8-10</f>
        <v>41132</v>
      </c>
    </row>
    <row r="23" spans="1:7" ht="15.75">
      <c r="A23" s="106"/>
      <c r="B23" s="106"/>
      <c r="C23" s="106"/>
      <c r="D23" s="106"/>
      <c r="E23" s="106"/>
      <c r="G23" s="150">
        <f>IF(B8="","",MONTH(G22))</f>
        <v>8</v>
      </c>
    </row>
    <row r="24" spans="1:7" ht="15.75">
      <c r="A24" s="106" t="s">
        <v>124</v>
      </c>
      <c r="B24" s="106" t="s">
        <v>130</v>
      </c>
      <c r="C24" s="106"/>
      <c r="D24" s="106"/>
      <c r="E24" s="106"/>
      <c r="G24" s="151">
        <f>IF(B8="","",DAY(G22))</f>
        <v>11</v>
      </c>
    </row>
    <row r="25" spans="1:7" ht="15.75">
      <c r="A25" s="106"/>
      <c r="B25" s="106"/>
      <c r="C25" s="106"/>
      <c r="D25" s="106"/>
      <c r="E25" s="106"/>
      <c r="G25" s="152">
        <f>IF(B8="","",YEAR(G22))</f>
        <v>2012</v>
      </c>
    </row>
    <row r="26" spans="1:5" ht="15.75">
      <c r="A26" s="106" t="s">
        <v>125</v>
      </c>
      <c r="B26" s="106" t="s">
        <v>131</v>
      </c>
      <c r="C26" s="106"/>
      <c r="D26" s="106"/>
      <c r="E26" s="106"/>
    </row>
    <row r="27" spans="1:5" ht="15.75">
      <c r="A27" s="106"/>
      <c r="B27" s="106"/>
      <c r="C27" s="106"/>
      <c r="D27" s="106"/>
      <c r="E27" s="106"/>
    </row>
    <row r="28" spans="1:5" ht="15.75">
      <c r="A28" s="106" t="s">
        <v>126</v>
      </c>
      <c r="B28" s="106" t="s">
        <v>131</v>
      </c>
      <c r="C28" s="106"/>
      <c r="D28" s="106"/>
      <c r="E28" s="106"/>
    </row>
  </sheetData>
  <sheetProtection sheet="1" objects="1" scenarios="1"/>
  <mergeCells count="2">
    <mergeCell ref="A2:F2"/>
    <mergeCell ref="A18:B1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Y64"/>
  <sheetViews>
    <sheetView zoomScale="80" zoomScaleNormal="80" zoomScalePageLayoutView="0" workbookViewId="0" topLeftCell="A31">
      <selection activeCell="B63" sqref="B63"/>
    </sheetView>
  </sheetViews>
  <sheetFormatPr defaultColWidth="8.796875" defaultRowHeight="15"/>
  <cols>
    <col min="1" max="1" width="25.796875" style="2" customWidth="1"/>
    <col min="2" max="2" width="12.796875" style="2" customWidth="1"/>
    <col min="3" max="3" width="8.796875" style="2" customWidth="1"/>
    <col min="4" max="4" width="15.796875" style="2" customWidth="1"/>
    <col min="5" max="6" width="15.8984375" style="2" customWidth="1"/>
    <col min="7" max="16384" width="8.8984375" style="2" customWidth="1"/>
  </cols>
  <sheetData>
    <row r="1" spans="1:6" ht="15.75">
      <c r="A1" s="7"/>
      <c r="B1" s="7"/>
      <c r="C1" s="7"/>
      <c r="D1" s="7"/>
      <c r="E1" s="39"/>
      <c r="F1" s="39">
        <f>input!F7</f>
        <v>2012</v>
      </c>
    </row>
    <row r="2" spans="1:6" ht="15.75">
      <c r="A2" s="7"/>
      <c r="B2" s="7"/>
      <c r="C2" s="7"/>
      <c r="D2" s="7"/>
      <c r="E2" s="8"/>
      <c r="F2" s="26"/>
    </row>
    <row r="3" spans="1:6" ht="18.75">
      <c r="A3" s="159" t="s">
        <v>43</v>
      </c>
      <c r="B3" s="159"/>
      <c r="C3" s="159"/>
      <c r="D3" s="159"/>
      <c r="E3" s="159"/>
      <c r="F3" s="160"/>
    </row>
    <row r="4" spans="1:6" ht="18.75">
      <c r="A4" s="161" t="s">
        <v>0</v>
      </c>
      <c r="B4" s="161"/>
      <c r="C4" s="161"/>
      <c r="D4" s="161"/>
      <c r="E4" s="161"/>
      <c r="F4" s="160"/>
    </row>
    <row r="5" spans="1:7" ht="18.75">
      <c r="A5" s="159" t="str">
        <f>CONCATENATE("For Calendar Year ",cert!F1,"")</f>
        <v>For Calendar Year 2012</v>
      </c>
      <c r="B5" s="169"/>
      <c r="C5" s="169"/>
      <c r="D5" s="169"/>
      <c r="E5" s="169"/>
      <c r="F5" s="169"/>
      <c r="G5" s="1"/>
    </row>
    <row r="6" spans="1:7" ht="18.75">
      <c r="A6" s="80"/>
      <c r="B6" s="89"/>
      <c r="C6" s="89"/>
      <c r="D6" s="89"/>
      <c r="E6" s="89"/>
      <c r="F6" s="89"/>
      <c r="G6" s="1"/>
    </row>
    <row r="7" spans="1:6" ht="15.75">
      <c r="A7" s="167" t="str">
        <f>CONCATENATE("To the Clerk of  ",input!G5,", State of Kansas")</f>
        <v>To the Clerk of  Butler, State of Kansas</v>
      </c>
      <c r="B7" s="167"/>
      <c r="C7" s="167"/>
      <c r="D7" s="167"/>
      <c r="E7" s="167"/>
      <c r="F7" s="160"/>
    </row>
    <row r="8" spans="1:6" ht="15.75">
      <c r="A8" s="168" t="s">
        <v>1</v>
      </c>
      <c r="B8" s="168"/>
      <c r="C8" s="168"/>
      <c r="D8" s="168"/>
      <c r="E8" s="168"/>
      <c r="F8" s="160"/>
    </row>
    <row r="9" spans="1:6" ht="15.75">
      <c r="A9" s="170" t="str">
        <f>input!G3</f>
        <v>Fairview Township</v>
      </c>
      <c r="B9" s="170"/>
      <c r="C9" s="170"/>
      <c r="D9" s="170"/>
      <c r="E9" s="170"/>
      <c r="F9" s="171"/>
    </row>
    <row r="10" spans="1:6" ht="15.75">
      <c r="A10" s="168" t="s">
        <v>2</v>
      </c>
      <c r="B10" s="168"/>
      <c r="C10" s="168"/>
      <c r="D10" s="168"/>
      <c r="E10" s="168"/>
      <c r="F10" s="160"/>
    </row>
    <row r="11" spans="1:6" ht="15.75">
      <c r="A11" s="168" t="s">
        <v>3</v>
      </c>
      <c r="B11" s="168"/>
      <c r="C11" s="168"/>
      <c r="D11" s="168"/>
      <c r="E11" s="168"/>
      <c r="F11" s="160"/>
    </row>
    <row r="12" spans="1:6" ht="15.75">
      <c r="A12" s="168" t="s">
        <v>4</v>
      </c>
      <c r="B12" s="168"/>
      <c r="C12" s="168"/>
      <c r="D12" s="168"/>
      <c r="E12" s="168"/>
      <c r="F12" s="160"/>
    </row>
    <row r="13" spans="1:6" ht="15.75">
      <c r="A13" s="7"/>
      <c r="B13" s="7"/>
      <c r="C13" s="7"/>
      <c r="D13" s="7"/>
      <c r="E13" s="7"/>
      <c r="F13" s="26"/>
    </row>
    <row r="14" spans="1:6" ht="15.75">
      <c r="A14" s="7"/>
      <c r="B14" s="7"/>
      <c r="C14" s="7"/>
      <c r="D14" s="11"/>
      <c r="E14" s="11"/>
      <c r="F14" s="26"/>
    </row>
    <row r="15" spans="1:6" ht="15.75">
      <c r="A15" s="7"/>
      <c r="B15" s="7"/>
      <c r="C15" s="35"/>
      <c r="D15" s="154">
        <f>input!F7</f>
        <v>2012</v>
      </c>
      <c r="E15" s="162"/>
      <c r="F15" s="163"/>
    </row>
    <row r="16" spans="1:6" ht="15.75">
      <c r="A16" s="7"/>
      <c r="B16" s="7"/>
      <c r="C16" s="35"/>
      <c r="D16" s="164" t="s">
        <v>72</v>
      </c>
      <c r="E16" s="165"/>
      <c r="F16" s="166"/>
    </row>
    <row r="17" spans="1:6" ht="15.75">
      <c r="A17" s="7"/>
      <c r="B17" s="7"/>
      <c r="C17" s="27"/>
      <c r="D17" s="101" t="s">
        <v>45</v>
      </c>
      <c r="E17" s="101" t="s">
        <v>18</v>
      </c>
      <c r="F17" s="101" t="s">
        <v>63</v>
      </c>
    </row>
    <row r="18" spans="1:6" ht="15.75">
      <c r="A18" s="9"/>
      <c r="B18" s="7"/>
      <c r="C18" s="97" t="s">
        <v>5</v>
      </c>
      <c r="D18" s="101">
        <f>input!F9</f>
        <v>2011</v>
      </c>
      <c r="E18" s="101">
        <f>input!F7</f>
        <v>2012</v>
      </c>
      <c r="F18" s="101">
        <f>input!F7</f>
        <v>2012</v>
      </c>
    </row>
    <row r="19" spans="1:6" ht="15.75">
      <c r="A19" s="13" t="s">
        <v>7</v>
      </c>
      <c r="B19" s="14"/>
      <c r="C19" s="103" t="s">
        <v>8</v>
      </c>
      <c r="D19" s="103" t="s">
        <v>97</v>
      </c>
      <c r="E19" s="103" t="s">
        <v>9</v>
      </c>
      <c r="F19" s="103" t="s">
        <v>9</v>
      </c>
    </row>
    <row r="20" spans="1:6" ht="15.75">
      <c r="A20" s="129" t="s">
        <v>10</v>
      </c>
      <c r="B20" s="130" t="s">
        <v>11</v>
      </c>
      <c r="C20" s="90"/>
      <c r="D20" s="90"/>
      <c r="E20" s="90"/>
      <c r="F20" s="90"/>
    </row>
    <row r="21" spans="1:6" ht="15.75">
      <c r="A21" s="93" t="str">
        <f>input!G14</f>
        <v>Road</v>
      </c>
      <c r="B21" s="93" t="str">
        <f>IF(input!I14&lt;&gt;0,input!I14,"")</f>
        <v>68-518C</v>
      </c>
      <c r="C21" s="93">
        <f>IF(fund1!B54&lt;&gt;0,fund1!B54,"")</f>
        <v>2</v>
      </c>
      <c r="D21" s="92">
        <f>IF(input!M14&lt;&gt;0,input!M14,"")</f>
        <v>96351</v>
      </c>
      <c r="E21" s="92">
        <f>IF(fund1!C50&lt;&gt;0,fund1!C50,"")</f>
        <v>112576</v>
      </c>
      <c r="F21" s="92">
        <f>IF(fund1!D50&lt;&gt;0,fund1!D50,"")</f>
        <v>127576</v>
      </c>
    </row>
    <row r="22" spans="1:6" ht="15.75">
      <c r="A22" s="93">
        <f>input!G15</f>
        <v>0</v>
      </c>
      <c r="B22" s="93">
        <f>IF(input!I15&lt;&gt;0,input!I15,"")</f>
      </c>
      <c r="C22" s="93">
        <f>IF(fund2!B54&lt;&gt;0,fund2!B54,"")</f>
      </c>
      <c r="D22" s="92">
        <f>IF(input!M15&lt;&gt;0,input!M15,"")</f>
      </c>
      <c r="E22" s="98">
        <f>IF(fund2!C50&lt;&gt;0,fund2!C50,"")</f>
      </c>
      <c r="F22" s="92">
        <f>IF(fund2!D50&lt;&gt;0,fund2!D50,"")</f>
      </c>
    </row>
    <row r="23" spans="1:6" ht="15.75">
      <c r="A23" s="93">
        <f>input!G16</f>
        <v>0</v>
      </c>
      <c r="B23" s="93">
        <f>IF(input!I16&lt;&gt;0,input!I16,"")</f>
      </c>
      <c r="C23" s="93">
        <f>IF(fund3!B54&lt;&gt;0,fund3!B54,"")</f>
      </c>
      <c r="D23" s="92">
        <f>IF(input!M16&lt;&gt;0,input!M16,"")</f>
      </c>
      <c r="E23" s="98">
        <f>IF(fund3!C50&lt;&gt;0,fund3!C50,"")</f>
      </c>
      <c r="F23" s="92">
        <f>IF(fund3!D50&lt;&gt;0,fund3!D50,"")</f>
      </c>
    </row>
    <row r="24" spans="1:6" ht="15.75">
      <c r="A24" s="93">
        <f>input!G17</f>
        <v>0</v>
      </c>
      <c r="B24" s="93">
        <f>IF(input!I17&lt;&gt;0,input!I17,"")</f>
      </c>
      <c r="C24" s="93">
        <f>IF(fund4!B54&lt;&gt;0,fund4!B54,"")</f>
      </c>
      <c r="D24" s="92">
        <f>IF(input!M17&lt;&gt;0,input!M17,"")</f>
      </c>
      <c r="E24" s="98">
        <f>IF(fund4!C50&lt;&gt;0,fund4!C50,"")</f>
      </c>
      <c r="F24" s="92">
        <f>IF(fund4!D50&lt;&gt;0,fund4!D50,"")</f>
      </c>
    </row>
    <row r="25" spans="1:25" s="26" customFormat="1" ht="15.75">
      <c r="A25" s="93">
        <f>input!G18</f>
        <v>0</v>
      </c>
      <c r="B25" s="93">
        <f>IF(input!I18&lt;&gt;0,input!I18,"")</f>
      </c>
      <c r="C25" s="93">
        <f>IF(fund5!B54&lt;&gt;0,fund5!B54,"")</f>
      </c>
      <c r="D25" s="92">
        <f>IF(input!M18&lt;&gt;0,input!M18,"")</f>
      </c>
      <c r="E25" s="98">
        <f>IF(fund5!C50&lt;&gt;0,fund5!C50,"")</f>
      </c>
      <c r="F25" s="92">
        <f>IF(fund5!D50&lt;&gt;0,fund5!D50,"")</f>
      </c>
      <c r="G25" s="75"/>
      <c r="H25" s="75"/>
      <c r="I25" s="75"/>
      <c r="J25" s="75"/>
      <c r="K25" s="75"/>
      <c r="L25" s="75"/>
      <c r="M25" s="75"/>
      <c r="N25" s="75"/>
      <c r="O25" s="75"/>
      <c r="P25" s="75"/>
      <c r="Q25" s="75"/>
      <c r="R25" s="75"/>
      <c r="S25" s="75"/>
      <c r="T25" s="75"/>
      <c r="U25" s="75"/>
      <c r="V25" s="75"/>
      <c r="W25" s="75"/>
      <c r="X25" s="75"/>
      <c r="Y25" s="75"/>
    </row>
    <row r="26" spans="1:6" ht="15.75">
      <c r="A26" s="93">
        <f>input!G19</f>
        <v>0</v>
      </c>
      <c r="B26" s="93">
        <f>IF(input!I19&lt;&gt;0,input!I19,"")</f>
      </c>
      <c r="C26" s="93">
        <f>IF(fund6!B54&lt;&gt;0,fund6!B54,"")</f>
      </c>
      <c r="D26" s="92">
        <f>IF(input!M19&lt;&gt;0,input!M19,"")</f>
      </c>
      <c r="E26" s="98">
        <f>IF(fund6!C50&lt;&gt;0,fund6!C50,"")</f>
      </c>
      <c r="F26" s="92">
        <f>IF(fund6!D50&lt;&gt;0,fund6!D50,"")</f>
      </c>
    </row>
    <row r="27" spans="1:6" ht="15.75">
      <c r="A27" s="102" t="s">
        <v>12</v>
      </c>
      <c r="B27" s="90"/>
      <c r="C27" s="128" t="s">
        <v>119</v>
      </c>
      <c r="D27" s="127">
        <f>SUM(D21:D26)</f>
        <v>96351</v>
      </c>
      <c r="E27" s="127">
        <f>SUM(E21:E26)</f>
        <v>112576</v>
      </c>
      <c r="F27" s="127">
        <f>SUM(F21:F26)</f>
        <v>127576</v>
      </c>
    </row>
    <row r="28" spans="1:6" ht="15.75">
      <c r="A28" s="102" t="s">
        <v>33</v>
      </c>
      <c r="B28" s="90"/>
      <c r="C28" s="93">
        <f>summ!D31</f>
        <v>3</v>
      </c>
      <c r="D28" s="17"/>
      <c r="E28" s="18"/>
      <c r="F28" s="26"/>
    </row>
    <row r="29" spans="1:6" ht="15.75">
      <c r="A29" s="41"/>
      <c r="B29" s="19"/>
      <c r="C29" s="19"/>
      <c r="D29" s="19"/>
      <c r="E29" s="19"/>
      <c r="F29" s="26"/>
    </row>
    <row r="30" spans="1:6" ht="15.75">
      <c r="A30" s="85" t="s">
        <v>64</v>
      </c>
      <c r="B30" s="20"/>
      <c r="C30" s="20"/>
      <c r="D30" s="20"/>
      <c r="E30" s="20"/>
      <c r="F30" s="26"/>
    </row>
    <row r="31" spans="1:6" ht="15.75">
      <c r="A31" s="81"/>
      <c r="B31" s="7"/>
      <c r="C31" s="7"/>
      <c r="D31" s="7"/>
      <c r="E31" s="7"/>
      <c r="F31" s="26"/>
    </row>
    <row r="32" spans="1:6" ht="15.75">
      <c r="A32" s="7"/>
      <c r="B32" s="9"/>
      <c r="C32" s="19"/>
      <c r="D32" s="11"/>
      <c r="E32" s="11"/>
      <c r="F32" s="26"/>
    </row>
    <row r="33" spans="1:6" ht="15.75">
      <c r="A33" s="84"/>
      <c r="B33" s="7"/>
      <c r="C33" s="7"/>
      <c r="D33" s="7"/>
      <c r="E33" s="7"/>
      <c r="F33" s="26"/>
    </row>
    <row r="34" spans="1:6" ht="15.75">
      <c r="A34" s="10" t="s">
        <v>13</v>
      </c>
      <c r="B34" s="7"/>
      <c r="C34" s="9" t="s">
        <v>14</v>
      </c>
      <c r="D34" s="11"/>
      <c r="E34" s="11"/>
      <c r="F34" s="26"/>
    </row>
    <row r="35" spans="1:6" ht="15.75">
      <c r="A35" s="7"/>
      <c r="B35" s="7"/>
      <c r="C35" s="7"/>
      <c r="D35" s="18"/>
      <c r="E35" s="18"/>
      <c r="F35" s="26"/>
    </row>
    <row r="36" spans="1:6" ht="15.75">
      <c r="A36" s="9" t="s">
        <v>78</v>
      </c>
      <c r="B36" s="81"/>
      <c r="C36" s="81"/>
      <c r="D36" s="19"/>
      <c r="E36" s="19"/>
      <c r="F36" s="26"/>
    </row>
    <row r="37" spans="1:6" ht="15.75">
      <c r="A37" s="40"/>
      <c r="B37" s="83"/>
      <c r="C37" s="81"/>
      <c r="D37" s="18"/>
      <c r="E37" s="18"/>
      <c r="F37" s="26"/>
    </row>
    <row r="38" spans="1:6" ht="15.75">
      <c r="A38" s="46"/>
      <c r="B38" s="83"/>
      <c r="C38" s="81"/>
      <c r="D38" s="14"/>
      <c r="E38" s="14"/>
      <c r="F38" s="26"/>
    </row>
    <row r="39" spans="1:6" ht="15.75">
      <c r="A39" s="7" t="s">
        <v>77</v>
      </c>
      <c r="B39" s="81"/>
      <c r="C39" s="81"/>
      <c r="D39" s="19"/>
      <c r="E39" s="19"/>
      <c r="F39" s="26"/>
    </row>
    <row r="40" spans="1:10" ht="15.75">
      <c r="A40" s="86"/>
      <c r="B40" s="81"/>
      <c r="C40" s="81"/>
      <c r="D40" s="14"/>
      <c r="E40" s="14"/>
      <c r="F40" s="26"/>
      <c r="J40" s="7"/>
    </row>
    <row r="41" spans="1:6" ht="15.75">
      <c r="A41" s="87"/>
      <c r="B41" s="82"/>
      <c r="C41" s="82"/>
      <c r="D41" s="19"/>
      <c r="E41" s="19"/>
      <c r="F41" s="26"/>
    </row>
    <row r="42" spans="1:6" ht="15.75">
      <c r="A42" s="88"/>
      <c r="B42" s="11"/>
      <c r="C42" s="7"/>
      <c r="D42" s="21"/>
      <c r="E42" s="21"/>
      <c r="F42" s="26"/>
    </row>
    <row r="43" spans="1:6" ht="15.75">
      <c r="A43" s="7" t="s">
        <v>173</v>
      </c>
      <c r="B43" s="19"/>
      <c r="C43" s="7"/>
      <c r="D43" s="7"/>
      <c r="E43" s="7"/>
      <c r="F43" s="26"/>
    </row>
    <row r="44" spans="1:6" ht="15.75">
      <c r="A44" s="86"/>
      <c r="B44" s="19"/>
      <c r="C44" s="7"/>
      <c r="D44" s="21"/>
      <c r="E44" s="21"/>
      <c r="F44" s="26"/>
    </row>
    <row r="45" spans="1:6" ht="15.75">
      <c r="A45" s="24"/>
      <c r="B45" s="19"/>
      <c r="C45" s="7"/>
      <c r="D45" s="22"/>
      <c r="E45" s="22"/>
      <c r="F45" s="26"/>
    </row>
    <row r="46" spans="1:6" ht="15.75">
      <c r="A46" s="24"/>
      <c r="B46" s="19"/>
      <c r="C46" s="7"/>
      <c r="D46" s="14"/>
      <c r="E46" s="14"/>
      <c r="F46" s="26"/>
    </row>
    <row r="47" spans="1:6" ht="15.75">
      <c r="A47" s="11"/>
      <c r="B47" s="11"/>
      <c r="C47" s="7"/>
      <c r="D47" s="168" t="s">
        <v>15</v>
      </c>
      <c r="E47" s="168"/>
      <c r="F47" s="26"/>
    </row>
    <row r="48" spans="1:5" ht="15.75">
      <c r="A48" s="42"/>
      <c r="B48" s="42"/>
      <c r="C48" s="42"/>
      <c r="D48" s="42"/>
      <c r="E48" s="42"/>
    </row>
    <row r="49" spans="1:5" ht="15.75">
      <c r="A49" s="42"/>
      <c r="B49" s="42"/>
      <c r="C49" s="42"/>
      <c r="D49" s="42"/>
      <c r="E49" s="42"/>
    </row>
    <row r="50" spans="1:5" ht="15.75">
      <c r="A50" s="42"/>
      <c r="B50" s="42"/>
      <c r="C50" s="42"/>
      <c r="D50" s="42"/>
      <c r="E50" s="42"/>
    </row>
    <row r="51" spans="1:5" ht="15.75">
      <c r="A51" s="42"/>
      <c r="B51" s="42"/>
      <c r="C51" s="42"/>
      <c r="D51" s="42"/>
      <c r="E51" s="42"/>
    </row>
    <row r="52" spans="1:5" ht="15.75">
      <c r="A52" s="42"/>
      <c r="B52" s="42"/>
      <c r="C52" s="42"/>
      <c r="D52" s="42"/>
      <c r="E52" s="42"/>
    </row>
    <row r="53" spans="1:5" ht="15.75">
      <c r="A53" s="42"/>
      <c r="B53" s="42"/>
      <c r="C53" s="42"/>
      <c r="D53" s="42"/>
      <c r="E53" s="42"/>
    </row>
    <row r="54" spans="1:5" ht="15.75">
      <c r="A54" s="42"/>
      <c r="B54" s="42"/>
      <c r="C54" s="42"/>
      <c r="D54" s="42"/>
      <c r="E54" s="42"/>
    </row>
    <row r="55" spans="1:5" ht="15.75">
      <c r="A55" s="42"/>
      <c r="B55" s="42"/>
      <c r="C55" s="42"/>
      <c r="D55" s="42"/>
      <c r="E55" s="42"/>
    </row>
    <row r="56" spans="1:5" ht="15.75">
      <c r="A56" s="42"/>
      <c r="B56" s="42"/>
      <c r="C56" s="42"/>
      <c r="D56" s="42"/>
      <c r="E56" s="42"/>
    </row>
    <row r="57" spans="1:5" ht="15.75">
      <c r="A57" s="42"/>
      <c r="B57" s="42"/>
      <c r="C57" s="42"/>
      <c r="D57" s="42"/>
      <c r="E57" s="42"/>
    </row>
    <row r="58" spans="1:5" ht="15.75">
      <c r="A58" s="42"/>
      <c r="B58" s="42"/>
      <c r="C58" s="42"/>
      <c r="D58" s="42"/>
      <c r="E58" s="42"/>
    </row>
    <row r="59" spans="1:5" ht="15.75">
      <c r="A59" s="42"/>
      <c r="B59" s="42"/>
      <c r="C59" s="42"/>
      <c r="D59" s="42"/>
      <c r="E59" s="42"/>
    </row>
    <row r="60" spans="1:5" ht="15.75">
      <c r="A60" s="42"/>
      <c r="B60" s="42"/>
      <c r="C60" s="42"/>
      <c r="D60" s="42"/>
      <c r="E60" s="42"/>
    </row>
    <row r="61" spans="1:5" ht="15.75">
      <c r="A61" s="42"/>
      <c r="B61" s="42"/>
      <c r="C61" s="42"/>
      <c r="D61" s="42"/>
      <c r="E61" s="42"/>
    </row>
    <row r="62" spans="1:5" ht="15.75">
      <c r="A62" s="42"/>
      <c r="B62" s="42"/>
      <c r="C62" s="42"/>
      <c r="D62" s="42"/>
      <c r="E62" s="42"/>
    </row>
    <row r="63" spans="1:5" ht="15.75">
      <c r="A63" s="42"/>
      <c r="B63" s="43" t="s">
        <v>16</v>
      </c>
      <c r="C63" s="42"/>
      <c r="D63" s="42"/>
      <c r="E63" s="42"/>
    </row>
    <row r="64" spans="1:5" ht="15.75">
      <c r="A64" s="42"/>
      <c r="B64" s="42"/>
      <c r="C64" s="42"/>
      <c r="D64" s="42"/>
      <c r="E64" s="42"/>
    </row>
  </sheetData>
  <sheetProtection sheet="1"/>
  <mergeCells count="12">
    <mergeCell ref="D47:E47"/>
    <mergeCell ref="A10:F10"/>
    <mergeCell ref="A11:F11"/>
    <mergeCell ref="A12:F12"/>
    <mergeCell ref="A3:F3"/>
    <mergeCell ref="A4:F4"/>
    <mergeCell ref="D15:F15"/>
    <mergeCell ref="D16:F16"/>
    <mergeCell ref="A7:F7"/>
    <mergeCell ref="A8:F8"/>
    <mergeCell ref="A5:F5"/>
    <mergeCell ref="A9:F9"/>
  </mergeCells>
  <printOptions/>
  <pageMargins left="0.5" right="0.5" top="1" bottom="0.5" header="0.5" footer="0.5"/>
  <pageSetup blackAndWhite="1" fitToHeight="1" fitToWidth="1" horizontalDpi="120" verticalDpi="120" orientation="portrait" scale="69" r:id="rId1"/>
  <headerFooter alignWithMargins="0">
    <oddHeader>&amp;R&amp;"Times New Roman,Regular"State of Kansas
Amendment</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8.796875" defaultRowHeight="1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40">
      <selection activeCell="A62" sqref="A62"/>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t="str">
        <f>cert!A9</f>
        <v>Fairview Township</v>
      </c>
      <c r="B1" s="7"/>
      <c r="C1" s="7"/>
      <c r="D1" s="73">
        <f>input!F7</f>
        <v>2012</v>
      </c>
    </row>
    <row r="2" spans="1:4" ht="15.75">
      <c r="A2" s="7"/>
      <c r="B2" s="7"/>
      <c r="C2" s="7"/>
      <c r="D2" s="8"/>
    </row>
    <row r="3" spans="1:4" ht="15.75">
      <c r="A3" s="7"/>
      <c r="B3" s="7"/>
      <c r="C3" s="7"/>
      <c r="D3" s="7"/>
    </row>
    <row r="4" spans="1:4" ht="15.75">
      <c r="A4" s="7"/>
      <c r="B4" s="7"/>
      <c r="C4" s="7"/>
      <c r="D4" s="7"/>
    </row>
    <row r="5" spans="1:4" ht="15.75">
      <c r="A5" s="9" t="s">
        <v>17</v>
      </c>
      <c r="B5" s="20"/>
      <c r="C5" s="20"/>
      <c r="D5" s="20"/>
    </row>
    <row r="6" spans="1:4" ht="15.75">
      <c r="A6" s="7"/>
      <c r="B6" s="19"/>
      <c r="C6" s="12">
        <f>input!F7</f>
        <v>2012</v>
      </c>
      <c r="D6" s="12">
        <f>input!F7</f>
        <v>2012</v>
      </c>
    </row>
    <row r="7" spans="1:4" ht="15.75">
      <c r="A7" s="10" t="str">
        <f>cert!A21</f>
        <v>Road</v>
      </c>
      <c r="B7" s="19"/>
      <c r="C7" s="23" t="s">
        <v>18</v>
      </c>
      <c r="D7" s="23" t="s">
        <v>19</v>
      </c>
    </row>
    <row r="8" spans="1:4" ht="15.75">
      <c r="A8" s="14"/>
      <c r="B8" s="45"/>
      <c r="C8" s="15" t="s">
        <v>20</v>
      </c>
      <c r="D8" s="15" t="s">
        <v>20</v>
      </c>
    </row>
    <row r="9" spans="1:4" ht="15.75">
      <c r="A9" s="172" t="s">
        <v>36</v>
      </c>
      <c r="B9" s="173"/>
      <c r="C9" s="6">
        <v>143</v>
      </c>
      <c r="D9" s="6">
        <v>15143</v>
      </c>
    </row>
    <row r="10" spans="1:4" ht="15.75">
      <c r="A10" s="174" t="s">
        <v>38</v>
      </c>
      <c r="B10" s="175"/>
      <c r="C10" s="57"/>
      <c r="D10" s="53"/>
    </row>
    <row r="11" spans="1:4" ht="15.75">
      <c r="A11" s="48" t="s">
        <v>21</v>
      </c>
      <c r="B11" s="61"/>
      <c r="C11" s="49">
        <v>96351</v>
      </c>
      <c r="D11" s="6">
        <v>96351</v>
      </c>
    </row>
    <row r="12" spans="1:4" ht="15.75">
      <c r="A12" s="48" t="s">
        <v>22</v>
      </c>
      <c r="B12" s="61"/>
      <c r="C12" s="49"/>
      <c r="D12" s="6"/>
    </row>
    <row r="13" spans="1:4" ht="15.75">
      <c r="A13" s="47" t="s">
        <v>23</v>
      </c>
      <c r="B13" s="61"/>
      <c r="C13" s="49">
        <v>11259</v>
      </c>
      <c r="D13" s="6">
        <v>11259</v>
      </c>
    </row>
    <row r="14" spans="1:4" ht="15.75">
      <c r="A14" s="48" t="s">
        <v>24</v>
      </c>
      <c r="B14" s="61"/>
      <c r="C14" s="49">
        <v>185</v>
      </c>
      <c r="D14" s="6">
        <v>185</v>
      </c>
    </row>
    <row r="15" spans="1:4" ht="15.75">
      <c r="A15" s="141" t="s">
        <v>133</v>
      </c>
      <c r="B15" s="140"/>
      <c r="C15" s="49">
        <v>459</v>
      </c>
      <c r="D15" s="6">
        <v>459</v>
      </c>
    </row>
    <row r="16" spans="1:4" ht="15.75">
      <c r="A16" s="51" t="s">
        <v>198</v>
      </c>
      <c r="B16" s="62"/>
      <c r="C16" s="49">
        <v>4179</v>
      </c>
      <c r="D16" s="6">
        <v>4179</v>
      </c>
    </row>
    <row r="17" spans="1:4" ht="15.75">
      <c r="A17" s="51"/>
      <c r="B17" s="62"/>
      <c r="C17" s="49"/>
      <c r="D17" s="6"/>
    </row>
    <row r="18" spans="1:4" ht="15.75">
      <c r="A18" s="51"/>
      <c r="B18" s="62"/>
      <c r="C18" s="49"/>
      <c r="D18" s="6"/>
    </row>
    <row r="19" spans="1:4" ht="15.75">
      <c r="A19" s="51"/>
      <c r="B19" s="62"/>
      <c r="C19" s="49"/>
      <c r="D19" s="6"/>
    </row>
    <row r="20" spans="1:4" ht="15.75">
      <c r="A20" s="51"/>
      <c r="B20" s="62"/>
      <c r="C20" s="49"/>
      <c r="D20" s="6"/>
    </row>
    <row r="21" spans="1:4" ht="15.75">
      <c r="A21" s="51"/>
      <c r="B21" s="62"/>
      <c r="C21" s="49"/>
      <c r="D21" s="6"/>
    </row>
    <row r="22" spans="1:4" ht="15.75">
      <c r="A22" s="51"/>
      <c r="B22" s="62"/>
      <c r="C22" s="49"/>
      <c r="D22" s="6"/>
    </row>
    <row r="23" spans="1:4" ht="15.75">
      <c r="A23" s="51"/>
      <c r="B23" s="62"/>
      <c r="C23" s="49"/>
      <c r="D23" s="6"/>
    </row>
    <row r="24" spans="1:4" ht="15.75">
      <c r="A24" s="55"/>
      <c r="B24" s="62"/>
      <c r="C24" s="49"/>
      <c r="D24" s="6"/>
    </row>
    <row r="25" spans="1:4" ht="15.75">
      <c r="A25" s="51"/>
      <c r="B25" s="62"/>
      <c r="C25" s="49"/>
      <c r="D25" s="6"/>
    </row>
    <row r="26" spans="1:4" ht="15.75">
      <c r="A26" s="50" t="s">
        <v>25</v>
      </c>
      <c r="B26" s="62"/>
      <c r="C26" s="49"/>
      <c r="D26" s="6"/>
    </row>
    <row r="27" spans="1:4" ht="15.75">
      <c r="A27" s="52" t="s">
        <v>26</v>
      </c>
      <c r="B27" s="61"/>
      <c r="C27" s="67">
        <f>SUM(C11:C26)</f>
        <v>112433</v>
      </c>
      <c r="D27" s="65">
        <f>SUM(D11:D26)</f>
        <v>112433</v>
      </c>
    </row>
    <row r="28" spans="1:4" ht="15.75">
      <c r="A28" s="52" t="s">
        <v>27</v>
      </c>
      <c r="B28" s="61"/>
      <c r="C28" s="67">
        <f>C9+C27</f>
        <v>112576</v>
      </c>
      <c r="D28" s="65">
        <f>D9+D27</f>
        <v>127576</v>
      </c>
    </row>
    <row r="29" spans="1:4" ht="15.75">
      <c r="A29" s="48" t="s">
        <v>28</v>
      </c>
      <c r="B29" s="61"/>
      <c r="C29" s="53"/>
      <c r="D29" s="16"/>
    </row>
    <row r="30" spans="1:4" ht="15.75">
      <c r="A30" s="55" t="s">
        <v>199</v>
      </c>
      <c r="B30" s="62"/>
      <c r="C30" s="49">
        <v>2500</v>
      </c>
      <c r="D30" s="6">
        <v>2500</v>
      </c>
    </row>
    <row r="31" spans="1:4" ht="15.75">
      <c r="A31" s="51" t="s">
        <v>200</v>
      </c>
      <c r="B31" s="62"/>
      <c r="C31" s="49">
        <v>16000</v>
      </c>
      <c r="D31" s="6">
        <v>16000</v>
      </c>
    </row>
    <row r="32" spans="1:4" ht="15.75">
      <c r="A32" s="51" t="s">
        <v>201</v>
      </c>
      <c r="B32" s="62"/>
      <c r="C32" s="49">
        <v>2000</v>
      </c>
      <c r="D32" s="6">
        <v>2000</v>
      </c>
    </row>
    <row r="33" spans="1:4" ht="15.75">
      <c r="A33" s="51" t="s">
        <v>202</v>
      </c>
      <c r="B33" s="62"/>
      <c r="C33" s="49">
        <v>2000</v>
      </c>
      <c r="D33" s="6">
        <v>2000</v>
      </c>
    </row>
    <row r="34" spans="1:4" ht="15.75">
      <c r="A34" s="55" t="s">
        <v>203</v>
      </c>
      <c r="B34" s="62"/>
      <c r="C34" s="49">
        <v>42576</v>
      </c>
      <c r="D34" s="6">
        <v>42576</v>
      </c>
    </row>
    <row r="35" spans="1:4" ht="15.75">
      <c r="A35" s="51" t="s">
        <v>204</v>
      </c>
      <c r="B35" s="62"/>
      <c r="C35" s="49">
        <v>15912</v>
      </c>
      <c r="D35" s="6">
        <v>30912</v>
      </c>
    </row>
    <row r="36" spans="1:4" ht="15.75">
      <c r="A36" s="51" t="s">
        <v>205</v>
      </c>
      <c r="B36" s="62"/>
      <c r="C36" s="49">
        <v>13088</v>
      </c>
      <c r="D36" s="49">
        <v>13088</v>
      </c>
    </row>
    <row r="37" spans="1:4" ht="15.75">
      <c r="A37" s="51" t="s">
        <v>206</v>
      </c>
      <c r="B37" s="62"/>
      <c r="C37" s="49">
        <v>6500</v>
      </c>
      <c r="D37" s="49">
        <v>6500</v>
      </c>
    </row>
    <row r="38" spans="1:4" ht="15.75">
      <c r="A38" s="51" t="s">
        <v>207</v>
      </c>
      <c r="B38" s="62"/>
      <c r="C38" s="49">
        <v>2000</v>
      </c>
      <c r="D38" s="49">
        <v>2000</v>
      </c>
    </row>
    <row r="39" spans="1:4" ht="15.75">
      <c r="A39" s="51" t="s">
        <v>208</v>
      </c>
      <c r="B39" s="62"/>
      <c r="C39" s="49">
        <v>10000</v>
      </c>
      <c r="D39" s="49">
        <v>10000</v>
      </c>
    </row>
    <row r="40" spans="1:4" ht="15.75">
      <c r="A40" s="51"/>
      <c r="B40" s="62"/>
      <c r="C40" s="49"/>
      <c r="D40" s="49"/>
    </row>
    <row r="41" spans="1:4" ht="15.75">
      <c r="A41" s="55"/>
      <c r="B41" s="62"/>
      <c r="C41" s="56"/>
      <c r="D41" s="6"/>
    </row>
    <row r="42" spans="1:4" ht="15.75">
      <c r="A42" s="51"/>
      <c r="B42" s="62"/>
      <c r="C42" s="54"/>
      <c r="D42" s="6"/>
    </row>
    <row r="43" spans="1:4" ht="15.75">
      <c r="A43" s="51"/>
      <c r="B43" s="62"/>
      <c r="C43" s="49"/>
      <c r="D43" s="6"/>
    </row>
    <row r="44" spans="1:4" ht="15.75">
      <c r="A44" s="51"/>
      <c r="B44" s="62"/>
      <c r="C44" s="56"/>
      <c r="D44" s="6"/>
    </row>
    <row r="45" spans="1:4" ht="15.75">
      <c r="A45" s="55"/>
      <c r="B45" s="62"/>
      <c r="C45" s="49"/>
      <c r="D45" s="6"/>
    </row>
    <row r="46" spans="1:4" ht="15.75">
      <c r="A46" s="51"/>
      <c r="B46" s="62"/>
      <c r="C46" s="49"/>
      <c r="D46" s="6"/>
    </row>
    <row r="47" spans="1:4" ht="15.75">
      <c r="A47" s="51"/>
      <c r="B47" s="62"/>
      <c r="C47" s="49"/>
      <c r="D47" s="6"/>
    </row>
    <row r="48" spans="1:4" ht="15.75">
      <c r="A48" s="51"/>
      <c r="B48" s="62"/>
      <c r="C48" s="49"/>
      <c r="D48" s="6"/>
    </row>
    <row r="49" spans="1:4" ht="15.75">
      <c r="A49" s="55"/>
      <c r="B49" s="62"/>
      <c r="C49" s="49"/>
      <c r="D49" s="6"/>
    </row>
    <row r="50" spans="1:4" ht="15.75">
      <c r="A50" s="52" t="s">
        <v>29</v>
      </c>
      <c r="B50" s="58"/>
      <c r="C50" s="65">
        <f>SUM(C30:C49)</f>
        <v>112576</v>
      </c>
      <c r="D50" s="65">
        <f>SUM(D30:D49)</f>
        <v>127576</v>
      </c>
    </row>
    <row r="51" spans="1:4" ht="15.75">
      <c r="A51" s="48" t="s">
        <v>37</v>
      </c>
      <c r="B51" s="58"/>
      <c r="C51" s="66">
        <f>C28-C50</f>
        <v>0</v>
      </c>
      <c r="D51" s="66">
        <f>D28-D50</f>
        <v>0</v>
      </c>
    </row>
    <row r="52" spans="1:4" ht="15.75">
      <c r="A52" s="7"/>
      <c r="B52" s="7"/>
      <c r="C52" s="7"/>
      <c r="D52" s="74">
        <f>IF(D51&lt;0,"Correct Neg Bal","")</f>
      </c>
    </row>
    <row r="53" spans="1:4" ht="15.75">
      <c r="A53" s="7"/>
      <c r="B53" s="7"/>
      <c r="C53" s="7"/>
      <c r="D53" s="7"/>
    </row>
    <row r="54" spans="1:4" ht="15.75">
      <c r="A54" s="8" t="s">
        <v>30</v>
      </c>
      <c r="B54" s="4">
        <v>2</v>
      </c>
      <c r="C54" s="7"/>
      <c r="D54" s="7"/>
    </row>
  </sheetData>
  <sheetProtection sheet="1" objects="1" scenarios="1"/>
  <mergeCells count="2">
    <mergeCell ref="A9:B9"/>
    <mergeCell ref="A10:B10"/>
  </mergeCells>
  <printOptions/>
  <pageMargins left="0.5" right="0.5" top="1" bottom="0.5" header="0.5" footer="0.5"/>
  <pageSetup blackAndWhite="1" fitToHeight="1" fitToWidth="1" horizontalDpi="300" verticalDpi="300" orientation="portrait" scale="81" r:id="rId1"/>
  <headerFooter alignWithMargins="0">
    <oddHeader>&amp;RState of Kansas
Amendment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A35" sqref="A35"/>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t="str">
        <f>cert!A9</f>
        <v>Fairview Township</v>
      </c>
      <c r="B1" s="7"/>
      <c r="C1" s="7"/>
      <c r="D1" s="73">
        <f>input!F7</f>
        <v>2012</v>
      </c>
    </row>
    <row r="2" spans="1:4" ht="15.75">
      <c r="A2" s="7"/>
      <c r="B2" s="7"/>
      <c r="C2" s="7"/>
      <c r="D2" s="8"/>
    </row>
    <row r="3" spans="1:4" ht="15.75">
      <c r="A3" s="7"/>
      <c r="B3" s="7"/>
      <c r="C3" s="7"/>
      <c r="D3" s="7"/>
    </row>
    <row r="4" spans="1:4" ht="15.75">
      <c r="A4" s="7"/>
      <c r="B4" s="7"/>
      <c r="C4" s="7"/>
      <c r="D4" s="7"/>
    </row>
    <row r="5" spans="1:4" ht="15.75">
      <c r="A5" s="9" t="s">
        <v>17</v>
      </c>
      <c r="B5" s="20"/>
      <c r="C5" s="20"/>
      <c r="D5" s="20"/>
    </row>
    <row r="6" spans="1:4" ht="15.75">
      <c r="A6" s="7"/>
      <c r="B6" s="35"/>
      <c r="C6" s="44">
        <f>input!F7</f>
        <v>2012</v>
      </c>
      <c r="D6" s="12">
        <f>input!F7</f>
        <v>2012</v>
      </c>
    </row>
    <row r="7" spans="1:4" ht="15.75">
      <c r="A7" s="10">
        <f>cert!A22</f>
        <v>0</v>
      </c>
      <c r="B7" s="35"/>
      <c r="C7" s="36" t="s">
        <v>18</v>
      </c>
      <c r="D7" s="23" t="s">
        <v>19</v>
      </c>
    </row>
    <row r="8" spans="1:4" ht="15.75">
      <c r="A8" s="14"/>
      <c r="B8" s="45"/>
      <c r="C8" s="45" t="s">
        <v>20</v>
      </c>
      <c r="D8" s="15" t="s">
        <v>20</v>
      </c>
    </row>
    <row r="9" spans="1:4" ht="15.75">
      <c r="A9" s="48" t="s">
        <v>36</v>
      </c>
      <c r="B9" s="61"/>
      <c r="C9" s="49"/>
      <c r="D9" s="6"/>
    </row>
    <row r="10" spans="1:4" ht="15.75">
      <c r="A10" s="48" t="s">
        <v>38</v>
      </c>
      <c r="B10" s="61"/>
      <c r="C10" s="53"/>
      <c r="D10" s="16"/>
    </row>
    <row r="11" spans="1:4" ht="15.75">
      <c r="A11" s="48" t="s">
        <v>21</v>
      </c>
      <c r="B11" s="61"/>
      <c r="C11" s="49"/>
      <c r="D11" s="6"/>
    </row>
    <row r="12" spans="1:4" ht="15.75">
      <c r="A12" s="48" t="s">
        <v>22</v>
      </c>
      <c r="B12" s="61"/>
      <c r="C12" s="49"/>
      <c r="D12" s="6"/>
    </row>
    <row r="13" spans="1:4" ht="15.75">
      <c r="A13" s="48" t="s">
        <v>23</v>
      </c>
      <c r="B13" s="61"/>
      <c r="C13" s="49"/>
      <c r="D13" s="6"/>
    </row>
    <row r="14" spans="1:4" ht="15.75">
      <c r="A14" s="48" t="s">
        <v>24</v>
      </c>
      <c r="B14" s="61"/>
      <c r="C14" s="56"/>
      <c r="D14" s="6"/>
    </row>
    <row r="15" spans="1:4" ht="15.75">
      <c r="A15" s="141" t="s">
        <v>133</v>
      </c>
      <c r="B15" s="140"/>
      <c r="C15" s="49"/>
      <c r="D15" s="6"/>
    </row>
    <row r="16" spans="1:4" ht="15.75">
      <c r="A16" s="55"/>
      <c r="B16" s="62"/>
      <c r="C16" s="49"/>
      <c r="D16" s="6"/>
    </row>
    <row r="17" spans="1:4" ht="15.75">
      <c r="A17" s="51"/>
      <c r="B17" s="62"/>
      <c r="C17" s="49"/>
      <c r="D17" s="6"/>
    </row>
    <row r="18" spans="1:4" ht="15.75">
      <c r="A18" s="51"/>
      <c r="B18" s="62"/>
      <c r="C18" s="49"/>
      <c r="D18" s="6"/>
    </row>
    <row r="19" spans="1:4" ht="15.75">
      <c r="A19" s="51"/>
      <c r="B19" s="62"/>
      <c r="C19" s="49"/>
      <c r="D19" s="6"/>
    </row>
    <row r="20" spans="1:4" ht="15.75">
      <c r="A20" s="51"/>
      <c r="B20" s="62"/>
      <c r="C20" s="49"/>
      <c r="D20" s="6"/>
    </row>
    <row r="21" spans="1:4" ht="15.75">
      <c r="A21" s="51"/>
      <c r="B21" s="62"/>
      <c r="C21" s="49"/>
      <c r="D21" s="6"/>
    </row>
    <row r="22" spans="1:4" ht="15.75">
      <c r="A22" s="51"/>
      <c r="B22" s="62"/>
      <c r="C22" s="49"/>
      <c r="D22" s="6"/>
    </row>
    <row r="23" spans="1:4" ht="15.75">
      <c r="A23" s="51"/>
      <c r="B23" s="62"/>
      <c r="C23" s="49"/>
      <c r="D23" s="6"/>
    </row>
    <row r="24" spans="1:4" ht="15.75">
      <c r="A24" s="55"/>
      <c r="B24" s="62"/>
      <c r="C24" s="56"/>
      <c r="D24" s="6"/>
    </row>
    <row r="25" spans="1:4" ht="15.75">
      <c r="A25" s="51"/>
      <c r="B25" s="62"/>
      <c r="C25" s="49"/>
      <c r="D25" s="6"/>
    </row>
    <row r="26" spans="1:4" ht="15.75">
      <c r="A26" s="50" t="s">
        <v>25</v>
      </c>
      <c r="B26" s="62"/>
      <c r="C26" s="56"/>
      <c r="D26" s="6"/>
    </row>
    <row r="27" spans="1:4" ht="15.75">
      <c r="A27" s="52" t="s">
        <v>26</v>
      </c>
      <c r="B27" s="61"/>
      <c r="C27" s="67">
        <f>SUM(C11:C26)</f>
        <v>0</v>
      </c>
      <c r="D27" s="65">
        <f>SUM(D11:D26)</f>
        <v>0</v>
      </c>
    </row>
    <row r="28" spans="1:4" ht="15.75">
      <c r="A28" s="52" t="s">
        <v>27</v>
      </c>
      <c r="B28" s="61"/>
      <c r="C28" s="67">
        <f>C9+C27</f>
        <v>0</v>
      </c>
      <c r="D28" s="65">
        <f>D9+D27</f>
        <v>0</v>
      </c>
    </row>
    <row r="29" spans="1:4" ht="15.75">
      <c r="A29" s="48" t="s">
        <v>28</v>
      </c>
      <c r="B29" s="61"/>
      <c r="C29" s="53"/>
      <c r="D29" s="16"/>
    </row>
    <row r="30" spans="1:4" ht="15.75">
      <c r="A30" s="51"/>
      <c r="B30" s="62"/>
      <c r="C30" s="49"/>
      <c r="D30" s="6"/>
    </row>
    <row r="31" spans="1:4" ht="15.75">
      <c r="A31" s="51"/>
      <c r="B31" s="62"/>
      <c r="C31" s="56"/>
      <c r="D31" s="6"/>
    </row>
    <row r="32" spans="1:4" ht="15.75">
      <c r="A32" s="55"/>
      <c r="B32" s="62"/>
      <c r="C32" s="49"/>
      <c r="D32" s="6"/>
    </row>
    <row r="33" spans="1:4" ht="15.75">
      <c r="A33" s="51"/>
      <c r="B33" s="62"/>
      <c r="C33" s="49"/>
      <c r="D33" s="6"/>
    </row>
    <row r="34" spans="1:4" ht="15.75">
      <c r="A34" s="51"/>
      <c r="B34" s="62"/>
      <c r="C34" s="49"/>
      <c r="D34" s="6"/>
    </row>
    <row r="35" spans="1:4" ht="15.75">
      <c r="A35" s="51"/>
      <c r="B35" s="62"/>
      <c r="C35" s="49"/>
      <c r="D35" s="6"/>
    </row>
    <row r="36" spans="1:4" ht="15.75">
      <c r="A36" s="51"/>
      <c r="B36" s="62"/>
      <c r="C36" s="49"/>
      <c r="D36" s="6"/>
    </row>
    <row r="37" spans="1:4" ht="15.75">
      <c r="A37" s="51"/>
      <c r="B37" s="62"/>
      <c r="C37" s="49"/>
      <c r="D37" s="6"/>
    </row>
    <row r="38" spans="1:4" ht="15.75">
      <c r="A38" s="51"/>
      <c r="B38" s="62"/>
      <c r="C38" s="49"/>
      <c r="D38" s="6"/>
    </row>
    <row r="39" spans="1:4" ht="15.75">
      <c r="A39" s="51"/>
      <c r="B39" s="62"/>
      <c r="C39" s="49"/>
      <c r="D39" s="6"/>
    </row>
    <row r="40" spans="1:4" ht="15.75">
      <c r="A40" s="51"/>
      <c r="B40" s="62"/>
      <c r="C40" s="49"/>
      <c r="D40" s="6"/>
    </row>
    <row r="41" spans="1:4" ht="15.75">
      <c r="A41" s="51"/>
      <c r="B41" s="62"/>
      <c r="C41" s="49"/>
      <c r="D41" s="6"/>
    </row>
    <row r="42" spans="1:4" ht="15.75">
      <c r="A42" s="55"/>
      <c r="B42" s="62"/>
      <c r="C42" s="54"/>
      <c r="D42" s="6"/>
    </row>
    <row r="43" spans="1:4" ht="15.75">
      <c r="A43" s="51"/>
      <c r="B43" s="62"/>
      <c r="C43" s="49"/>
      <c r="D43" s="6"/>
    </row>
    <row r="44" spans="1:4" ht="15.75">
      <c r="A44" s="51"/>
      <c r="B44" s="62"/>
      <c r="C44" s="56"/>
      <c r="D44" s="6"/>
    </row>
    <row r="45" spans="1:4" ht="15.75">
      <c r="A45" s="51"/>
      <c r="B45" s="62"/>
      <c r="C45" s="49"/>
      <c r="D45" s="6"/>
    </row>
    <row r="46" spans="1:4" ht="15.75">
      <c r="A46" s="51"/>
      <c r="B46" s="62"/>
      <c r="C46" s="49"/>
      <c r="D46" s="6"/>
    </row>
    <row r="47" spans="1:4" ht="15.75">
      <c r="A47" s="55"/>
      <c r="B47" s="62"/>
      <c r="C47" s="49"/>
      <c r="D47" s="6"/>
    </row>
    <row r="48" spans="1:4" ht="15.75">
      <c r="A48" s="51"/>
      <c r="B48" s="62"/>
      <c r="C48" s="49"/>
      <c r="D48" s="6"/>
    </row>
    <row r="49" spans="1:4" ht="15.75">
      <c r="A49" s="51"/>
      <c r="B49" s="62"/>
      <c r="C49" s="56"/>
      <c r="D49" s="6"/>
    </row>
    <row r="50" spans="1:4" ht="15.75">
      <c r="A50" s="52" t="s">
        <v>29</v>
      </c>
      <c r="B50" s="61"/>
      <c r="C50" s="67">
        <f>SUM(C30:C49)</f>
        <v>0</v>
      </c>
      <c r="D50" s="65">
        <f>SUM(D30:D49)</f>
        <v>0</v>
      </c>
    </row>
    <row r="51" spans="1:4" ht="15.75">
      <c r="A51" s="48" t="s">
        <v>37</v>
      </c>
      <c r="B51" s="61"/>
      <c r="C51" s="66">
        <f>C28-C50</f>
        <v>0</v>
      </c>
      <c r="D51" s="66">
        <f>D28-D50</f>
        <v>0</v>
      </c>
    </row>
    <row r="52" spans="1:4" ht="15.75">
      <c r="A52" s="7"/>
      <c r="B52" s="19"/>
      <c r="C52" s="19"/>
      <c r="D52" s="74">
        <f>IF(D51&lt;0,"Correct Neg Bal","")</f>
      </c>
    </row>
    <row r="53" spans="1:4" ht="15.75">
      <c r="A53" s="7"/>
      <c r="B53" s="7"/>
      <c r="C53" s="7"/>
      <c r="D53" s="7"/>
    </row>
    <row r="54" spans="1:4" ht="15.75">
      <c r="A54" s="8" t="s">
        <v>30</v>
      </c>
      <c r="B54" s="4"/>
      <c r="C54" s="7"/>
      <c r="D54" s="7"/>
    </row>
  </sheetData>
  <sheetProtection sheet="1" objects="1" scenarios="1"/>
  <printOptions/>
  <pageMargins left="0.75" right="0.75" top="0.92" bottom="0.67" header="0.5" footer="0.5"/>
  <pageSetup blackAndWhite="1" fitToHeight="1" fitToWidth="1" horizontalDpi="600" verticalDpi="600" orientation="portrait" scale="81" r:id="rId1"/>
  <headerFooter alignWithMargins="0">
    <oddHeader>&amp;RState of Kansas
Amended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A34" sqref="A34"/>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t="str">
        <f>cert!A9</f>
        <v>Fairview Township</v>
      </c>
      <c r="B1" s="7"/>
      <c r="C1" s="7"/>
      <c r="D1" s="73">
        <f>input!F7</f>
        <v>2012</v>
      </c>
    </row>
    <row r="2" spans="1:4" ht="15.75">
      <c r="A2" s="7"/>
      <c r="B2" s="7"/>
      <c r="C2" s="7"/>
      <c r="D2" s="8"/>
    </row>
    <row r="3" spans="1:4" ht="15.75">
      <c r="A3" s="7"/>
      <c r="B3" s="7"/>
      <c r="C3" s="7"/>
      <c r="D3" s="7"/>
    </row>
    <row r="4" spans="1:4" ht="15.75">
      <c r="A4" s="7"/>
      <c r="B4" s="7"/>
      <c r="C4" s="7"/>
      <c r="D4" s="7"/>
    </row>
    <row r="5" spans="1:4" ht="15.75">
      <c r="A5" s="9" t="s">
        <v>17</v>
      </c>
      <c r="B5" s="20"/>
      <c r="C5" s="20"/>
      <c r="D5" s="20"/>
    </row>
    <row r="6" spans="1:4" ht="15.75">
      <c r="A6" s="7"/>
      <c r="B6" s="35"/>
      <c r="C6" s="44">
        <f>input!F7</f>
        <v>2012</v>
      </c>
      <c r="D6" s="12">
        <f>input!F7</f>
        <v>2012</v>
      </c>
    </row>
    <row r="7" spans="1:4" ht="15.75">
      <c r="A7" s="10">
        <f>cert!A23</f>
        <v>0</v>
      </c>
      <c r="B7" s="35"/>
      <c r="C7" s="36" t="s">
        <v>18</v>
      </c>
      <c r="D7" s="23" t="s">
        <v>19</v>
      </c>
    </row>
    <row r="8" spans="1:4" ht="15.75">
      <c r="A8" s="14"/>
      <c r="B8" s="45"/>
      <c r="C8" s="45" t="s">
        <v>20</v>
      </c>
      <c r="D8" s="15" t="s">
        <v>20</v>
      </c>
    </row>
    <row r="9" spans="1:4" ht="15.75">
      <c r="A9" s="48" t="s">
        <v>36</v>
      </c>
      <c r="B9" s="61"/>
      <c r="C9" s="49"/>
      <c r="D9" s="6"/>
    </row>
    <row r="10" spans="1:4" ht="15.75">
      <c r="A10" s="48" t="s">
        <v>38</v>
      </c>
      <c r="B10" s="61"/>
      <c r="C10" s="53"/>
      <c r="D10" s="16"/>
    </row>
    <row r="11" spans="1:4" ht="15.75">
      <c r="A11" s="48" t="s">
        <v>21</v>
      </c>
      <c r="B11" s="61"/>
      <c r="C11" s="49"/>
      <c r="D11" s="6"/>
    </row>
    <row r="12" spans="1:4" ht="15.75">
      <c r="A12" s="48" t="s">
        <v>22</v>
      </c>
      <c r="B12" s="61"/>
      <c r="C12" s="49"/>
      <c r="D12" s="6"/>
    </row>
    <row r="13" spans="1:4" ht="15.75">
      <c r="A13" s="48" t="s">
        <v>23</v>
      </c>
      <c r="B13" s="61"/>
      <c r="C13" s="49"/>
      <c r="D13" s="6"/>
    </row>
    <row r="14" spans="1:4" ht="15.75">
      <c r="A14" s="47" t="s">
        <v>24</v>
      </c>
      <c r="B14" s="61"/>
      <c r="C14" s="49"/>
      <c r="D14" s="6"/>
    </row>
    <row r="15" spans="1:4" ht="15.75">
      <c r="A15" s="141" t="s">
        <v>133</v>
      </c>
      <c r="B15" s="140"/>
      <c r="C15" s="49"/>
      <c r="D15" s="6"/>
    </row>
    <row r="16" spans="1:4" ht="15.75">
      <c r="A16" s="51"/>
      <c r="B16" s="62"/>
      <c r="C16" s="49"/>
      <c r="D16" s="6"/>
    </row>
    <row r="17" spans="1:4" ht="15.75">
      <c r="A17" s="51"/>
      <c r="B17" s="62"/>
      <c r="C17" s="49"/>
      <c r="D17" s="6"/>
    </row>
    <row r="18" spans="1:4" ht="15.75">
      <c r="A18" s="51"/>
      <c r="B18" s="62"/>
      <c r="C18" s="49"/>
      <c r="D18" s="6"/>
    </row>
    <row r="19" spans="1:4" ht="15.75">
      <c r="A19" s="51"/>
      <c r="B19" s="62"/>
      <c r="C19" s="49"/>
      <c r="D19" s="6"/>
    </row>
    <row r="20" spans="1:4" ht="15.75">
      <c r="A20" s="51"/>
      <c r="B20" s="62"/>
      <c r="C20" s="49"/>
      <c r="D20" s="6"/>
    </row>
    <row r="21" spans="1:4" ht="15.75">
      <c r="A21" s="51"/>
      <c r="B21" s="62"/>
      <c r="C21" s="49"/>
      <c r="D21" s="6"/>
    </row>
    <row r="22" spans="1:4" ht="15.75">
      <c r="A22" s="51"/>
      <c r="B22" s="62"/>
      <c r="C22" s="6"/>
      <c r="D22" s="6"/>
    </row>
    <row r="23" spans="1:4" ht="15.75">
      <c r="A23" s="55"/>
      <c r="B23" s="68"/>
      <c r="C23" s="49"/>
      <c r="D23" s="6"/>
    </row>
    <row r="24" spans="1:4" ht="15.75">
      <c r="A24" s="51"/>
      <c r="B24" s="62"/>
      <c r="C24" s="49"/>
      <c r="D24" s="6"/>
    </row>
    <row r="25" spans="1:4" ht="15.75">
      <c r="A25" s="51"/>
      <c r="B25" s="62"/>
      <c r="C25" s="49"/>
      <c r="D25" s="6"/>
    </row>
    <row r="26" spans="1:4" ht="15.75">
      <c r="A26" s="50" t="s">
        <v>25</v>
      </c>
      <c r="B26" s="62"/>
      <c r="C26" s="49"/>
      <c r="D26" s="6"/>
    </row>
    <row r="27" spans="1:4" ht="15.75">
      <c r="A27" s="52" t="s">
        <v>26</v>
      </c>
      <c r="B27" s="61"/>
      <c r="C27" s="67">
        <f>SUM(C11:C26)</f>
        <v>0</v>
      </c>
      <c r="D27" s="65">
        <f>SUM(D11:D26)</f>
        <v>0</v>
      </c>
    </row>
    <row r="28" spans="1:4" ht="15.75">
      <c r="A28" s="64" t="s">
        <v>27</v>
      </c>
      <c r="B28" s="61"/>
      <c r="C28" s="67">
        <f>C9+C27</f>
        <v>0</v>
      </c>
      <c r="D28" s="65">
        <f>D9+D27</f>
        <v>0</v>
      </c>
    </row>
    <row r="29" spans="1:4" ht="15.75">
      <c r="A29" s="48" t="s">
        <v>28</v>
      </c>
      <c r="B29" s="61"/>
      <c r="C29" s="53"/>
      <c r="D29" s="16"/>
    </row>
    <row r="30" spans="1:4" ht="15.75">
      <c r="A30" s="51"/>
      <c r="B30" s="68"/>
      <c r="C30" s="49"/>
      <c r="D30" s="6"/>
    </row>
    <row r="31" spans="1:4" ht="15.75">
      <c r="A31" s="55"/>
      <c r="B31" s="62"/>
      <c r="C31" s="49"/>
      <c r="D31" s="6"/>
    </row>
    <row r="32" spans="1:4" ht="15.75">
      <c r="A32" s="51"/>
      <c r="B32" s="62"/>
      <c r="C32" s="49"/>
      <c r="D32" s="6"/>
    </row>
    <row r="33" spans="1:4" ht="15.75">
      <c r="A33" s="55"/>
      <c r="B33" s="62"/>
      <c r="C33" s="49"/>
      <c r="D33" s="6"/>
    </row>
    <row r="34" spans="1:4" ht="15.75">
      <c r="A34" s="55"/>
      <c r="B34" s="62"/>
      <c r="C34" s="49"/>
      <c r="D34" s="6"/>
    </row>
    <row r="35" spans="1:4" ht="15.75">
      <c r="A35" s="55"/>
      <c r="B35" s="62"/>
      <c r="C35" s="49"/>
      <c r="D35" s="6"/>
    </row>
    <row r="36" spans="1:4" ht="15.75">
      <c r="A36" s="55"/>
      <c r="B36" s="62"/>
      <c r="C36" s="49"/>
      <c r="D36" s="6"/>
    </row>
    <row r="37" spans="1:4" ht="15.75">
      <c r="A37" s="55"/>
      <c r="B37" s="62"/>
      <c r="C37" s="49"/>
      <c r="D37" s="6"/>
    </row>
    <row r="38" spans="1:4" ht="15.75">
      <c r="A38" s="51"/>
      <c r="B38" s="62"/>
      <c r="C38" s="49"/>
      <c r="D38" s="6"/>
    </row>
    <row r="39" spans="1:4" ht="15.75">
      <c r="A39" s="51"/>
      <c r="B39" s="62"/>
      <c r="C39" s="49"/>
      <c r="D39" s="6"/>
    </row>
    <row r="40" spans="1:4" ht="15.75">
      <c r="A40" s="55"/>
      <c r="B40" s="62"/>
      <c r="C40" s="49"/>
      <c r="D40" s="6"/>
    </row>
    <row r="41" spans="1:4" ht="15.75">
      <c r="A41" s="51"/>
      <c r="B41" s="68"/>
      <c r="C41" s="49"/>
      <c r="D41" s="6"/>
    </row>
    <row r="42" spans="1:4" ht="15.75">
      <c r="A42" s="51"/>
      <c r="B42" s="68"/>
      <c r="C42" s="54"/>
      <c r="D42" s="6"/>
    </row>
    <row r="43" spans="1:4" ht="15.75">
      <c r="A43" s="55"/>
      <c r="B43" s="68"/>
      <c r="C43" s="49"/>
      <c r="D43" s="6"/>
    </row>
    <row r="44" spans="1:4" ht="15.75">
      <c r="A44" s="55"/>
      <c r="B44" s="68"/>
      <c r="C44" s="49"/>
      <c r="D44" s="6"/>
    </row>
    <row r="45" spans="1:4" ht="15.75">
      <c r="A45" s="51"/>
      <c r="B45" s="68"/>
      <c r="C45" s="49"/>
      <c r="D45" s="6"/>
    </row>
    <row r="46" spans="1:4" ht="15.75">
      <c r="A46" s="55"/>
      <c r="B46" s="68"/>
      <c r="C46" s="49"/>
      <c r="D46" s="6"/>
    </row>
    <row r="47" spans="1:4" ht="15.75">
      <c r="A47" s="55"/>
      <c r="B47" s="68"/>
      <c r="C47" s="49"/>
      <c r="D47" s="6"/>
    </row>
    <row r="48" spans="1:4" ht="15.75">
      <c r="A48" s="51"/>
      <c r="B48" s="68"/>
      <c r="C48" s="49"/>
      <c r="D48" s="6"/>
    </row>
    <row r="49" spans="1:4" ht="15.75">
      <c r="A49" s="51"/>
      <c r="B49" s="68"/>
      <c r="C49" s="49"/>
      <c r="D49" s="6"/>
    </row>
    <row r="50" spans="1:4" ht="15.75">
      <c r="A50" s="52" t="s">
        <v>29</v>
      </c>
      <c r="B50" s="27"/>
      <c r="C50" s="67">
        <f>SUM(C30:C49)</f>
        <v>0</v>
      </c>
      <c r="D50" s="65">
        <f>SUM(D30:D49)</f>
        <v>0</v>
      </c>
    </row>
    <row r="51" spans="1:4" ht="15.75">
      <c r="A51" s="47" t="s">
        <v>37</v>
      </c>
      <c r="B51" s="27"/>
      <c r="C51" s="69">
        <f>C28-C50</f>
        <v>0</v>
      </c>
      <c r="D51" s="66">
        <f>D28-D50</f>
        <v>0</v>
      </c>
    </row>
    <row r="52" spans="1:4" ht="15.75">
      <c r="A52" s="7"/>
      <c r="B52" s="7"/>
      <c r="C52" s="7"/>
      <c r="D52" s="74">
        <f>IF(D51&lt;0,"Correct Neg Bal","")</f>
      </c>
    </row>
    <row r="53" spans="1:4" ht="15.75">
      <c r="A53" s="7"/>
      <c r="B53" s="7"/>
      <c r="C53" s="7"/>
      <c r="D53" s="7"/>
    </row>
    <row r="54" spans="1:4" ht="15.75">
      <c r="A54" s="8" t="s">
        <v>30</v>
      </c>
      <c r="B54" s="4"/>
      <c r="C54" s="7"/>
      <c r="D54" s="7"/>
    </row>
  </sheetData>
  <sheetProtection sheet="1" objects="1" scenarios="1"/>
  <printOptions/>
  <pageMargins left="0.5" right="0.5" top="1" bottom="0.5" header="0.5" footer="0.5"/>
  <pageSetup blackAndWhite="1" fitToHeight="1" fitToWidth="1" horizontalDpi="300" verticalDpi="300" orientation="portrait" scale="81" r:id="rId1"/>
  <headerFooter alignWithMargins="0">
    <oddHeader>&amp;RState of Kansas
Amendment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A36" sqref="A36"/>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t="str">
        <f>cert!A9</f>
        <v>Fairview Township</v>
      </c>
      <c r="B1" s="7"/>
      <c r="C1" s="7"/>
      <c r="D1" s="73">
        <f>input!F7</f>
        <v>2012</v>
      </c>
    </row>
    <row r="2" spans="1:4" ht="15.75">
      <c r="A2" s="7"/>
      <c r="B2" s="7"/>
      <c r="C2" s="7"/>
      <c r="D2" s="8"/>
    </row>
    <row r="3" spans="1:4" ht="15.75">
      <c r="A3" s="7"/>
      <c r="B3" s="7"/>
      <c r="C3" s="7"/>
      <c r="D3" s="7"/>
    </row>
    <row r="4" spans="1:4" ht="15.75">
      <c r="A4" s="7"/>
      <c r="B4" s="7"/>
      <c r="C4" s="7"/>
      <c r="D4" s="7"/>
    </row>
    <row r="5" spans="1:4" ht="15.75">
      <c r="A5" s="9" t="s">
        <v>17</v>
      </c>
      <c r="B5" s="20"/>
      <c r="C5" s="20"/>
      <c r="D5" s="20"/>
    </row>
    <row r="6" spans="1:4" ht="15.75">
      <c r="A6" s="7"/>
      <c r="B6" s="35"/>
      <c r="C6" s="44">
        <f>input!F7</f>
        <v>2012</v>
      </c>
      <c r="D6" s="12">
        <f>input!F7</f>
        <v>2012</v>
      </c>
    </row>
    <row r="7" spans="1:4" ht="15.75">
      <c r="A7" s="10">
        <f>cert!A24</f>
        <v>0</v>
      </c>
      <c r="B7" s="35"/>
      <c r="C7" s="36" t="s">
        <v>18</v>
      </c>
      <c r="D7" s="23" t="s">
        <v>19</v>
      </c>
    </row>
    <row r="8" spans="1:4" ht="15.75">
      <c r="A8" s="14"/>
      <c r="B8" s="45"/>
      <c r="C8" s="45" t="s">
        <v>20</v>
      </c>
      <c r="D8" s="15" t="s">
        <v>20</v>
      </c>
    </row>
    <row r="9" spans="1:4" ht="15.75">
      <c r="A9" s="48" t="s">
        <v>36</v>
      </c>
      <c r="B9" s="61"/>
      <c r="C9" s="49"/>
      <c r="D9" s="6"/>
    </row>
    <row r="10" spans="1:4" ht="15.75">
      <c r="A10" s="48" t="s">
        <v>38</v>
      </c>
      <c r="B10" s="61"/>
      <c r="C10" s="63"/>
      <c r="D10" s="16"/>
    </row>
    <row r="11" spans="1:4" ht="15.75">
      <c r="A11" s="48" t="s">
        <v>21</v>
      </c>
      <c r="B11" s="61"/>
      <c r="C11" s="49"/>
      <c r="D11" s="6"/>
    </row>
    <row r="12" spans="1:4" ht="15.75">
      <c r="A12" s="48" t="s">
        <v>22</v>
      </c>
      <c r="B12" s="61"/>
      <c r="C12" s="49"/>
      <c r="D12" s="6"/>
    </row>
    <row r="13" spans="1:4" ht="15.75">
      <c r="A13" s="70" t="s">
        <v>23</v>
      </c>
      <c r="B13" s="35"/>
      <c r="C13" s="49"/>
      <c r="D13" s="6"/>
    </row>
    <row r="14" spans="1:4" ht="15.75">
      <c r="A14" s="48" t="s">
        <v>24</v>
      </c>
      <c r="B14" s="61"/>
      <c r="C14" s="49"/>
      <c r="D14" s="6"/>
    </row>
    <row r="15" spans="1:4" ht="15.75">
      <c r="A15" s="141" t="s">
        <v>133</v>
      </c>
      <c r="B15" s="140"/>
      <c r="C15" s="49"/>
      <c r="D15" s="6"/>
    </row>
    <row r="16" spans="1:4" ht="15.75">
      <c r="A16" s="55"/>
      <c r="B16" s="62"/>
      <c r="C16" s="49"/>
      <c r="D16" s="6"/>
    </row>
    <row r="17" spans="1:4" ht="15.75">
      <c r="A17" s="51"/>
      <c r="B17" s="62"/>
      <c r="C17" s="49"/>
      <c r="D17" s="6"/>
    </row>
    <row r="18" spans="1:4" ht="15.75">
      <c r="A18" s="51"/>
      <c r="B18" s="62"/>
      <c r="C18" s="49"/>
      <c r="D18" s="6"/>
    </row>
    <row r="19" spans="1:4" ht="15.75">
      <c r="A19" s="51"/>
      <c r="B19" s="62"/>
      <c r="C19" s="49"/>
      <c r="D19" s="6"/>
    </row>
    <row r="20" spans="1:4" ht="15.75">
      <c r="A20" s="51"/>
      <c r="B20" s="62"/>
      <c r="C20" s="49"/>
      <c r="D20" s="6"/>
    </row>
    <row r="21" spans="1:4" ht="15.75">
      <c r="A21" s="51"/>
      <c r="B21" s="62"/>
      <c r="C21" s="49"/>
      <c r="D21" s="6"/>
    </row>
    <row r="22" spans="1:4" ht="15.75">
      <c r="A22" s="51"/>
      <c r="B22" s="62"/>
      <c r="C22" s="49"/>
      <c r="D22" s="6"/>
    </row>
    <row r="23" spans="1:4" ht="15.75">
      <c r="A23" s="51"/>
      <c r="B23" s="62"/>
      <c r="C23" s="49"/>
      <c r="D23" s="6"/>
    </row>
    <row r="24" spans="1:4" ht="15.75">
      <c r="A24" s="55"/>
      <c r="B24" s="62"/>
      <c r="C24" s="49"/>
      <c r="D24" s="6"/>
    </row>
    <row r="25" spans="1:4" ht="15.75">
      <c r="A25" s="51"/>
      <c r="B25" s="62"/>
      <c r="C25" s="49"/>
      <c r="D25" s="6"/>
    </row>
    <row r="26" spans="1:4" ht="15.75">
      <c r="A26" s="50" t="s">
        <v>25</v>
      </c>
      <c r="B26" s="62"/>
      <c r="C26" s="49"/>
      <c r="D26" s="6"/>
    </row>
    <row r="27" spans="1:4" ht="15.75">
      <c r="A27" s="52" t="s">
        <v>26</v>
      </c>
      <c r="B27" s="61"/>
      <c r="C27" s="67">
        <f>SUM(C11:C26)</f>
        <v>0</v>
      </c>
      <c r="D27" s="65">
        <f>SUM(D11:D26)</f>
        <v>0</v>
      </c>
    </row>
    <row r="28" spans="1:4" ht="15.75">
      <c r="A28" s="52" t="s">
        <v>27</v>
      </c>
      <c r="B28" s="61"/>
      <c r="C28" s="67">
        <f>C9+C27</f>
        <v>0</v>
      </c>
      <c r="D28" s="65">
        <f>D9+D27</f>
        <v>0</v>
      </c>
    </row>
    <row r="29" spans="1:4" ht="15.75">
      <c r="A29" s="48" t="s">
        <v>28</v>
      </c>
      <c r="B29" s="61"/>
      <c r="C29" s="53"/>
      <c r="D29" s="16"/>
    </row>
    <row r="30" spans="1:4" ht="15.75">
      <c r="A30" s="51"/>
      <c r="B30" s="62"/>
      <c r="C30" s="49"/>
      <c r="D30" s="6"/>
    </row>
    <row r="31" spans="1:4" ht="15.75">
      <c r="A31" s="51"/>
      <c r="B31" s="62"/>
      <c r="C31" s="49"/>
      <c r="D31" s="6"/>
    </row>
    <row r="32" spans="1:4" ht="15.75">
      <c r="A32" s="51"/>
      <c r="B32" s="62"/>
      <c r="C32" s="49"/>
      <c r="D32" s="6"/>
    </row>
    <row r="33" spans="1:4" ht="15.75">
      <c r="A33" s="51"/>
      <c r="B33" s="62"/>
      <c r="C33" s="49"/>
      <c r="D33" s="6"/>
    </row>
    <row r="34" spans="1:4" ht="15.75">
      <c r="A34" s="51"/>
      <c r="B34" s="62"/>
      <c r="C34" s="49"/>
      <c r="D34" s="6"/>
    </row>
    <row r="35" spans="1:4" ht="15.75">
      <c r="A35" s="51"/>
      <c r="B35" s="62"/>
      <c r="C35" s="49"/>
      <c r="D35" s="6"/>
    </row>
    <row r="36" spans="1:4" ht="15.75">
      <c r="A36" s="51"/>
      <c r="B36" s="62"/>
      <c r="C36" s="49"/>
      <c r="D36" s="6"/>
    </row>
    <row r="37" spans="1:4" ht="15.75">
      <c r="A37" s="51"/>
      <c r="B37" s="62"/>
      <c r="C37" s="49"/>
      <c r="D37" s="6"/>
    </row>
    <row r="38" spans="1:4" ht="15.75">
      <c r="A38" s="51"/>
      <c r="B38" s="62"/>
      <c r="C38" s="49"/>
      <c r="D38" s="6"/>
    </row>
    <row r="39" spans="1:4" ht="15.75">
      <c r="A39" s="51"/>
      <c r="B39" s="62"/>
      <c r="C39" s="49"/>
      <c r="D39" s="6"/>
    </row>
    <row r="40" spans="1:4" ht="15.75">
      <c r="A40" s="51"/>
      <c r="B40" s="62"/>
      <c r="C40" s="49"/>
      <c r="D40" s="6"/>
    </row>
    <row r="41" spans="1:4" ht="15.75">
      <c r="A41" s="51"/>
      <c r="B41" s="62"/>
      <c r="C41" s="49"/>
      <c r="D41" s="6"/>
    </row>
    <row r="42" spans="1:4" ht="15.75">
      <c r="A42" s="51"/>
      <c r="B42" s="62"/>
      <c r="C42" s="54"/>
      <c r="D42" s="6"/>
    </row>
    <row r="43" spans="1:4" ht="15.75">
      <c r="A43" s="51"/>
      <c r="B43" s="62"/>
      <c r="C43" s="49"/>
      <c r="D43" s="6"/>
    </row>
    <row r="44" spans="1:4" ht="15.75">
      <c r="A44" s="51"/>
      <c r="B44" s="62"/>
      <c r="C44" s="49"/>
      <c r="D44" s="6"/>
    </row>
    <row r="45" spans="1:4" ht="15.75">
      <c r="A45" s="51"/>
      <c r="B45" s="62"/>
      <c r="C45" s="49"/>
      <c r="D45" s="6"/>
    </row>
    <row r="46" spans="1:4" ht="15.75">
      <c r="A46" s="51"/>
      <c r="B46" s="62"/>
      <c r="C46" s="49"/>
      <c r="D46" s="6"/>
    </row>
    <row r="47" spans="1:4" ht="15.75">
      <c r="A47" s="51"/>
      <c r="B47" s="62"/>
      <c r="C47" s="49"/>
      <c r="D47" s="6"/>
    </row>
    <row r="48" spans="1:4" ht="15.75">
      <c r="A48" s="51"/>
      <c r="B48" s="62"/>
      <c r="C48" s="49"/>
      <c r="D48" s="6"/>
    </row>
    <row r="49" spans="1:4" ht="15.75">
      <c r="A49" s="51"/>
      <c r="B49" s="62"/>
      <c r="C49" s="49"/>
      <c r="D49" s="6"/>
    </row>
    <row r="50" spans="1:4" ht="15.75">
      <c r="A50" s="52" t="s">
        <v>29</v>
      </c>
      <c r="B50" s="61"/>
      <c r="C50" s="67">
        <f>SUM(C30:C49)</f>
        <v>0</v>
      </c>
      <c r="D50" s="65">
        <f>SUM(D30:D49)</f>
        <v>0</v>
      </c>
    </row>
    <row r="51" spans="1:4" ht="15.75">
      <c r="A51" s="48" t="s">
        <v>37</v>
      </c>
      <c r="B51" s="61"/>
      <c r="C51" s="69">
        <f>C28-C50</f>
        <v>0</v>
      </c>
      <c r="D51" s="66">
        <f>D28-D50</f>
        <v>0</v>
      </c>
    </row>
    <row r="52" spans="1:4" ht="15.75">
      <c r="A52" s="7"/>
      <c r="B52" s="7"/>
      <c r="C52" s="7"/>
      <c r="D52" s="74">
        <f>IF(D51&lt;0,"Correct Neg Bal","")</f>
      </c>
    </row>
    <row r="53" spans="1:4" ht="15.75">
      <c r="A53" s="7"/>
      <c r="B53" s="7"/>
      <c r="C53" s="7"/>
      <c r="D53" s="7"/>
    </row>
    <row r="54" spans="1:4" ht="15.75">
      <c r="A54" s="8" t="s">
        <v>30</v>
      </c>
      <c r="B54" s="4"/>
      <c r="C54" s="7"/>
      <c r="D54" s="7"/>
    </row>
  </sheetData>
  <sheetProtection sheet="1" objects="1" scenarios="1"/>
  <printOptions/>
  <pageMargins left="0.75" right="0.75" top="1" bottom="1" header="0.5" footer="0.5"/>
  <pageSetup blackAndWhite="1" fitToHeight="1" fitToWidth="1" horizontalDpi="600" verticalDpi="600" orientation="portrait" scale="77" r:id="rId1"/>
  <headerFooter alignWithMargins="0">
    <oddHeader>&amp;RState of Kansas
Amendment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Butts</dc:creator>
  <cp:keywords/>
  <dc:description/>
  <cp:lastModifiedBy>nbuell</cp:lastModifiedBy>
  <cp:lastPrinted>2012-07-17T13:47:00Z</cp:lastPrinted>
  <dcterms:created xsi:type="dcterms:W3CDTF">1999-08-05T21:16:58Z</dcterms:created>
  <dcterms:modified xsi:type="dcterms:W3CDTF">2012-08-27T19:28:21Z</dcterms:modified>
  <cp:category/>
  <cp:version/>
  <cp:contentType/>
  <cp:contentStatus/>
</cp:coreProperties>
</file>