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E:\"/>
    </mc:Choice>
  </mc:AlternateContent>
  <bookViews>
    <workbookView xWindow="120" yWindow="150" windowWidth="24915" windowHeight="12075"/>
  </bookViews>
  <sheets>
    <sheet name="Instructions " sheetId="3" r:id="rId1"/>
    <sheet name="Computation " sheetId="1" r:id="rId2"/>
    <sheet name="Other Tests " sheetId="2" r:id="rId3"/>
    <sheet name="Sheet1" sheetId="4" r:id="rId4"/>
  </sheets>
  <definedNames>
    <definedName name="_xlnm._FilterDatabase" localSheetId="1" hidden="1">'Computation '!$E$56:$G$56</definedName>
    <definedName name="_xlnm.Print_Area" localSheetId="1">'Computation '!$A$1:$E$100</definedName>
  </definedNames>
  <calcPr calcId="171027"/>
</workbook>
</file>

<file path=xl/calcChain.xml><?xml version="1.0" encoding="utf-8"?>
<calcChain xmlns="http://schemas.openxmlformats.org/spreadsheetml/2006/main">
  <c r="E53" i="1" l="1"/>
  <c r="D25" i="1" l="1"/>
  <c r="D35" i="1" s="1"/>
  <c r="C39" i="1" s="1"/>
  <c r="E13" i="1" l="1"/>
  <c r="C43" i="2" l="1"/>
  <c r="E49" i="1"/>
  <c r="C81" i="1" l="1"/>
  <c r="D82" i="1" s="1"/>
  <c r="E83" i="1" s="1"/>
  <c r="C75" i="1"/>
  <c r="D76" i="1" s="1"/>
  <c r="E77" i="1" s="1"/>
  <c r="C69" i="1"/>
  <c r="D70" i="1" s="1"/>
  <c r="E71" i="1" s="1"/>
  <c r="E18" i="1" l="1"/>
  <c r="C41" i="2" s="1"/>
  <c r="C45" i="2" s="1"/>
  <c r="C36" i="2" l="1"/>
  <c r="C13" i="2"/>
  <c r="C14" i="2" s="1"/>
  <c r="D10" i="2"/>
  <c r="D9" i="2"/>
  <c r="D8" i="2"/>
  <c r="C47" i="2" l="1"/>
  <c r="C15" i="2"/>
  <c r="C19" i="2" s="1"/>
  <c r="E95" i="1"/>
  <c r="E85" i="1"/>
  <c r="E41" i="1" l="1"/>
  <c r="E43" i="1" s="1"/>
  <c r="E98" i="1" l="1"/>
</calcChain>
</file>

<file path=xl/sharedStrings.xml><?xml version="1.0" encoding="utf-8"?>
<sst xmlns="http://schemas.openxmlformats.org/spreadsheetml/2006/main" count="167" uniqueCount="156">
  <si>
    <t>Base Levy</t>
  </si>
  <si>
    <t xml:space="preserve">Total Assessed Value of Adjustments </t>
  </si>
  <si>
    <t xml:space="preserve">Percentage Adjustments </t>
  </si>
  <si>
    <t>Increased Fire Protection Expense</t>
  </si>
  <si>
    <t>Increased Emergency Medical Expense</t>
  </si>
  <si>
    <t xml:space="preserve">Increased Tax Revenues Adjustment  </t>
  </si>
  <si>
    <t xml:space="preserve">Total Increased Tax Revenue Adjustment </t>
  </si>
  <si>
    <t xml:space="preserve">Total Percentage Adjustments </t>
  </si>
  <si>
    <t>Levy on Behalf of Another Political or Governmental Subdivision</t>
  </si>
  <si>
    <t xml:space="preserve">Total Levies on Behalf of Another Political or Governmental Subdivision </t>
  </si>
  <si>
    <t>Total Computed Tax Levy</t>
  </si>
  <si>
    <t xml:space="preserve">Property Tax Revenue Decline Test </t>
  </si>
  <si>
    <t>Average Tax Levy (last three years)</t>
  </si>
  <si>
    <t>Average Tax Levy Adjusted by CPI</t>
  </si>
  <si>
    <t xml:space="preserve">Lost Valuation Test </t>
  </si>
  <si>
    <t>Change in Levy</t>
  </si>
  <si>
    <t>CPI Adjustment</t>
  </si>
  <si>
    <t>Assessed Valuation Loss</t>
  </si>
  <si>
    <t>Total Adjustment for Loss of Assessed Valuation</t>
  </si>
  <si>
    <t>Exemption from Election Requirement</t>
  </si>
  <si>
    <t xml:space="preserve">Exemption from Election Requirement </t>
  </si>
  <si>
    <t>1)</t>
  </si>
  <si>
    <t>2)</t>
  </si>
  <si>
    <t>3)</t>
  </si>
  <si>
    <t>4)</t>
  </si>
  <si>
    <t>5)</t>
  </si>
  <si>
    <t>6)</t>
  </si>
  <si>
    <t>Increase in Total Personal Property Valuations (cannot be less than zero)</t>
  </si>
  <si>
    <t>7)</t>
  </si>
  <si>
    <t>8)</t>
  </si>
  <si>
    <t>9)</t>
  </si>
  <si>
    <t>10)</t>
  </si>
  <si>
    <t>11)</t>
  </si>
  <si>
    <t>12)</t>
  </si>
  <si>
    <t>13)</t>
  </si>
  <si>
    <t>14)</t>
  </si>
  <si>
    <t>15)</t>
  </si>
  <si>
    <t>16)</t>
  </si>
  <si>
    <t>17)</t>
  </si>
  <si>
    <t>18)</t>
  </si>
  <si>
    <t>19)</t>
  </si>
  <si>
    <t>20)</t>
  </si>
  <si>
    <t>21)</t>
  </si>
  <si>
    <t>22)</t>
  </si>
  <si>
    <t>23)</t>
  </si>
  <si>
    <t>24)</t>
  </si>
  <si>
    <t>25)</t>
  </si>
  <si>
    <t>26)</t>
  </si>
  <si>
    <t>(Line 4 Percentage Multiplied by Line 3 (Net Tax Levy)</t>
  </si>
  <si>
    <t xml:space="preserve">2015 Tax Levy  (Less Levy for other Governmental Units) </t>
  </si>
  <si>
    <t xml:space="preserve">2016 Tax Levy  (Less Levy for other Governmental Units) </t>
  </si>
  <si>
    <t xml:space="preserve">2017 Tax Levy  (Less Levy for other Governmental Units) </t>
  </si>
  <si>
    <t>2018 Tax Levy  (Less Levy for other Governmental Units)</t>
  </si>
  <si>
    <t>Property Tax Revenues Spent on Federal or State Mandates (effective after June 30, 2015)</t>
  </si>
  <si>
    <t>Law Enforcement Expenses - 2018 Budget  (Do not Include building construction or remodeling costs)</t>
  </si>
  <si>
    <t>Fire Protection Expenses - 2018 Budget  (Do not Include building construction or remodeling costs)</t>
  </si>
  <si>
    <t xml:space="preserve">Dollar Value of Adjustments (Line 3 Multiplied by Line 12 Percentage) </t>
  </si>
  <si>
    <t xml:space="preserve">CPI Adjustment - 1.4%  </t>
  </si>
  <si>
    <t xml:space="preserve">Difference </t>
  </si>
  <si>
    <t xml:space="preserve">CPI Adjustment - 1.4% </t>
  </si>
  <si>
    <t>CPI Adjustment - 1.4%</t>
  </si>
  <si>
    <t xml:space="preserve">Less:  Tax Levies on Behalf of Another Political or Governmental Subdivision  </t>
  </si>
  <si>
    <t xml:space="preserve">Net Tax Levy  (Base)   </t>
  </si>
  <si>
    <t>Average changes in the CPI for all Urban Consumers for the preceding five calendar years</t>
  </si>
  <si>
    <t xml:space="preserve">The construction of any new structures or improvements or the remodeling or renovation of any existing structures or improvements on real property, which shall not include any ordinary maintenance or repair of any existing structures or improvements on property </t>
  </si>
  <si>
    <t>Increased personal property valuation</t>
  </si>
  <si>
    <t>Real property which has changed in use</t>
  </si>
  <si>
    <t>Real property located within added jurisdictional territory</t>
  </si>
  <si>
    <t>Increased property tax revenues that will be spent on:  (A) Bonds, temporary notes, no fund warrants, state infrastructure loans and interest payments not exceeding the amount of ad valorem property taxes levied in support of such payments</t>
  </si>
  <si>
    <t>Increased property tax revenues that will be spent on:  (B) Payment of special assessments not exceeding the amount of ad valorem property taxes levied in support of such payments  (ensure such payments are not also listed in the debt service calculation)</t>
  </si>
  <si>
    <t>Increased property tax revenues that will be spent on:  (C) Court judgments or settlements of legal actions against the city or county and legal costs directly related to such judgments or settlements</t>
  </si>
  <si>
    <t>Increase property tax revenues that will be spent on:   Payments made to a Public Building Commission and lease payments but only to the extent such payments were obligations that existed prior to July 1, 2016  (ensure such payments are not also listed in the debt service calculation)</t>
  </si>
  <si>
    <t>Increased property tax revenues that will be spent on:  (E) Expenses relating to a federal, state, or local disaster or federal, state, or local emergency, including, but not limited to, a financial emergency, declared by a federal or state official.  The board of county commissioners may request the Governor to declare such disaster or emergency</t>
  </si>
  <si>
    <t>Increased property tax revenues that will be spent on:  (D) Expenditures of city or county funds that are specifically mandated by federal or state law with such mandates becoming effective on or after July 1, 2015, and loss of funds from federal sources after January 1, 2017, where the city or county is contractually obligated to provide a service</t>
  </si>
  <si>
    <t xml:space="preserve">Increased property tax revenues that will be spent on:  (F) increased costs above the consumer price index for law enforcement, fire protection or emergency medical services  </t>
  </si>
  <si>
    <t xml:space="preserve">Increased property tax revenues that will be spent on:  (F) increased costs above the consumer price index for law enforcement, fire protection, or emergency medical services  </t>
  </si>
  <si>
    <t>A resolution by the governing body of a city or county otherwise required by the provisions of this section shall not</t>
  </si>
  <si>
    <t xml:space="preserve">be required to be approved by an election required by subsection (a) under the following circumstances:  </t>
  </si>
  <si>
    <t>(4) The property tax revenues levied by the city or county have declined: (A) in one or more of the next preceding three</t>
  </si>
  <si>
    <t>taxes does not exceed the average amount of funding from such revenue of the of the next preceding three calendar</t>
  </si>
  <si>
    <t>years, adjusted to reflect changes in the consumer priced index for all urban consumers as published by the United States</t>
  </si>
  <si>
    <t xml:space="preserve">assessed property valuation that has occurred as the result of legislation actions, judicial action or ruling by the Board of Tax Appeals </t>
  </si>
  <si>
    <t xml:space="preserve">Any increased property tax revenues generated for law enforcement, fire protection or emergency medical services shall be expended exclusively for these purposes but shall not be used for the construction or remodeling of buildings.  </t>
  </si>
  <si>
    <t>Whenever a city or county is required by law to levy taxes for the financing of the budget of any political or governmental subdivision of this state that is not authorized by law to levy taxes on its own behalf, and the governing body of such city or county is not authorized or empowered to modify or reduce the amount of taxes levied therefore, the tax levies of the political or governmental subdivision shall not be included in or considered in computing the aggregate limitation upon the property tax levies of the city or county</t>
  </si>
  <si>
    <t>(B) The increase in the amount of ad valorem tax to be levied is less than the change in the consumer price index plus the loss of</t>
  </si>
  <si>
    <t>calendar years and the increase in the amount of funding for the budget or appropriation from revenue produced from property</t>
  </si>
  <si>
    <t>Expiration af any abatement of property from property tax</t>
  </si>
  <si>
    <t xml:space="preserve">Department of Labor for the preceding calendar year </t>
  </si>
  <si>
    <t xml:space="preserve">Net Mill Levy Rate multipled by loss of assessed valuation </t>
  </si>
  <si>
    <t>2017 Personal Property Valuation (From June 15th County Clerk Valuation Document)</t>
  </si>
  <si>
    <t>Real Property Added to Jurisdiction (From June 15th County Clerk Valuation Document)</t>
  </si>
  <si>
    <t>Real Property which has Changed in Use (From June 15th County Clerk Valuation Document)</t>
  </si>
  <si>
    <t>Expiration of Property Tax Abatement (Assessed Valuation) (From June 15th County Clerk Valuation Document)</t>
  </si>
  <si>
    <t xml:space="preserve">Please read these instructions carefully.  If after reviewing them you still have questions, call Rico Aguayo at 785.296.6033 or email to armunis@ks.gov </t>
  </si>
  <si>
    <t>General Instructions</t>
  </si>
  <si>
    <t>All figures should be input as whole numbers only.</t>
  </si>
  <si>
    <t xml:space="preserve"> Enter information in all areas that are green if they apply to the budget you are preparing.</t>
  </si>
  <si>
    <t>The light shaded areas are protected because these contain formulas which should not be changed.  Any errors within a yellow area will need to be corrected on the input sheet or where the information is entered for that formula.</t>
  </si>
  <si>
    <t>24a)</t>
  </si>
  <si>
    <t>24b)</t>
  </si>
  <si>
    <t>4/24/2017  2</t>
  </si>
  <si>
    <t>Value of New Improvements  (From June 15th County Clerk Valuation Document)   (Includes both New Construction and Remodel/Renovations Gains)</t>
  </si>
  <si>
    <t>Adjustment Percentage  (Line 10 / (Line 11 - Line 10))</t>
  </si>
  <si>
    <t>Computation to Determine Limit for 2019</t>
  </si>
  <si>
    <t>Total Tax Levy Amount (Dollars) in 2018  (From 2018 Budget - Certificate Page)</t>
  </si>
  <si>
    <t xml:space="preserve">             2018 Library Levy (Dollars)  (From 2018 Budget - Certificate Page)</t>
  </si>
  <si>
    <t xml:space="preserve">             2018 Recreation Commission Levy (Dollars) (From 2018 Budget - Certificate Page) </t>
  </si>
  <si>
    <t xml:space="preserve">             2018 Other Governmental Unit Levy (Dollars) (From 2018 Budget - Certificate Page) </t>
  </si>
  <si>
    <t>2018 Personal Property Valuation (From June 15th County Clerk Valuation Document)</t>
  </si>
  <si>
    <t>Total Assessed Valuation - June 15, 2018 (From June 15th County Clerk Valuation Document)</t>
  </si>
  <si>
    <t>Property Tax Revenues Spent on Debt Service in 2019 Budget (From 2019 Budget - Certificate Page)</t>
  </si>
  <si>
    <t>Less:  Property Tax Revenues Spent on Debt Service in 2018 Budget  (From 2018 Budget - Certificate Page)</t>
  </si>
  <si>
    <t>Property Tax Revenues Spent Public Building Commission and Lease Payments in 2019 Budget (obligations must have incurred prior to July 1, 2016)</t>
  </si>
  <si>
    <t xml:space="preserve">Less:  Property Tax Revenues Spent on PBC and Lease Payments in 2018 Budget </t>
  </si>
  <si>
    <t>Property Tax Revenues Spent on Special Assessments in 2019 Budget</t>
  </si>
  <si>
    <t xml:space="preserve">Property Tax Revenues Spent on Court Judgments or Settlements and Associated                                                                                                           Legal Costs in 2019 Budget </t>
  </si>
  <si>
    <t>and Loss of Funding from Federal Sources after January 1, 2017 in 2019 Budget</t>
  </si>
  <si>
    <t>Property Tax Revenues Spent on Expenses Related to Disasters or Federal Emergency in 2019 Budget</t>
  </si>
  <si>
    <t>Law Enforcement Expenses - 2019 Budget  (Do not Include building construction or remodeling costs)</t>
  </si>
  <si>
    <t>Law Enforcement Expenses - 2108 Budget (Indexed by CPI)</t>
  </si>
  <si>
    <t xml:space="preserve">Increased Law Enforcement Expense in 2019 Budget </t>
  </si>
  <si>
    <t>Fire Protection Expenses - 2019 Budget  (Do not Include building construction or remodeling costs)</t>
  </si>
  <si>
    <t>Fire Protection Expenses - 2108 Budget (Indexed by CPI)</t>
  </si>
  <si>
    <t xml:space="preserve">Emergency Medical Expenses - 2019 Budget  (Do not Include building construction or remodeling costs)  </t>
  </si>
  <si>
    <t>Emergency Medical Expenses - 2018 Budget  (Do not Include building construction or remodeling costs)</t>
  </si>
  <si>
    <t>Emergency Medical Expenses - 2108 Budget (Indexed by CPI)</t>
  </si>
  <si>
    <t xml:space="preserve">Library Levy 2019 Budget </t>
  </si>
  <si>
    <t xml:space="preserve">Recreation Commission Levy 2019 Budget </t>
  </si>
  <si>
    <t>Other Governmental Levy 2019 Budget</t>
  </si>
  <si>
    <t xml:space="preserve">2018 Tax Levy  (Less Levy for other Governmental Units) </t>
  </si>
  <si>
    <t>CPI Adjustment of 2.1%</t>
  </si>
  <si>
    <t>2019 Total Tax Levy (Less Levy for other Governmental Units)</t>
  </si>
  <si>
    <t>2019 Tax Levy  (Less Levy for other Governmental Units)</t>
  </si>
  <si>
    <t>2019 Budget Mill Levy Rate (less levy on behalf of another government)</t>
  </si>
  <si>
    <t>(2018 Base Tax Levy multiplied by the CPI Rate)</t>
  </si>
  <si>
    <t>KSA 79-2925c (a)(1)</t>
  </si>
  <si>
    <t>KSA 79-2925c (b)(1)(A)</t>
  </si>
  <si>
    <t>KSA 79-2925c (b)(1)(B)</t>
  </si>
  <si>
    <t>KSA 79-2925c (b)(1)(C)</t>
  </si>
  <si>
    <t>KSA 79-2925c (b)(1)(D)</t>
  </si>
  <si>
    <t>KSA 79-2925c (b)(1)(E)</t>
  </si>
  <si>
    <t>KSA 79-2925c (b)(1)(F)</t>
  </si>
  <si>
    <t>Expiration of TIF district, rural housing incentive district, neighborhood revitalization district, or other similar property tax rebate or reduction program.</t>
  </si>
  <si>
    <t>KSA 79-2925c (b)(2)(A)</t>
  </si>
  <si>
    <t>KSA 79-2925c (b)(2)(B)</t>
  </si>
  <si>
    <t>KSA 79-2925c (b)(2)(C)</t>
  </si>
  <si>
    <t>KSA 79-2925c (b)(2)(D)</t>
  </si>
  <si>
    <t>KSA 79-2925c (b)(2)(E)</t>
  </si>
  <si>
    <t>KSA 79-2925c (b)(2)(F)</t>
  </si>
  <si>
    <t>KSA 79-2925c (b)(3)</t>
  </si>
  <si>
    <t>KSA 79-2925c (b)(5)</t>
  </si>
  <si>
    <t>KSA 79-2925c (b)(4)(A)</t>
  </si>
  <si>
    <t>KSA 79-2925c (b)(4)(B)</t>
  </si>
  <si>
    <t>Expiration of TIF district, rural housing incentive district, neighborhood revitalization district, or other similar property tax rebate or reduction program (incremental increase in assessed valuation over base)</t>
  </si>
  <si>
    <t>9a)</t>
  </si>
  <si>
    <t>County and City Tax Lid Computation for the 2019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</si>
</sst>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0.000"/>
    <numFmt numFmtId="165" formatCode="0.000"/>
    <numFmt numFmtId="166" formatCode="0.0000%"/>
  </numFmts>
  <fonts count="18">
    <font>
      <sz val="11"/>
      <color theme="1"/>
      <name val="Calibri"/>
      <family val="2"/>
      <scheme val="minor"/>
    </font>
    <font>
      <b/>
      <u/>
      <sz val="11"/>
      <color theme="1"/>
      <name val="Albertus Medium"/>
      <family val="2"/>
    </font>
    <font>
      <sz val="11"/>
      <color theme="1"/>
      <name val="Albertus Medium"/>
      <family val="2"/>
    </font>
    <font>
      <b/>
      <sz val="11"/>
      <color theme="1"/>
      <name val="Albertus Medium"/>
      <family val="2"/>
    </font>
    <font>
      <sz val="12"/>
      <color theme="1"/>
      <name val="Calibri"/>
      <family val="2"/>
      <scheme val="minor"/>
    </font>
    <font>
      <b/>
      <sz val="12"/>
      <color theme="1"/>
      <name val="Calibri"/>
      <family val="2"/>
      <scheme val="minor"/>
    </font>
    <font>
      <sz val="11"/>
      <color theme="1"/>
      <name val="Calibri"/>
      <family val="2"/>
      <scheme val="minor"/>
    </font>
    <font>
      <sz val="12"/>
      <name val="Courier"/>
      <family val="3"/>
    </font>
    <font>
      <sz val="12"/>
      <name val="Times New Roman"/>
      <family val="1"/>
    </font>
    <font>
      <b/>
      <sz val="12"/>
      <name val="Times New Roman"/>
      <family val="1"/>
    </font>
    <font>
      <sz val="12"/>
      <name val="Courier New"/>
      <family val="3"/>
    </font>
    <font>
      <u/>
      <sz val="12"/>
      <color indexed="12"/>
      <name val="Courier New"/>
      <family val="3"/>
    </font>
    <font>
      <sz val="12"/>
      <color indexed="10"/>
      <name val="Times New Roman"/>
      <family val="1"/>
    </font>
    <font>
      <u/>
      <sz val="12"/>
      <color indexed="12"/>
      <name val="Courier"/>
      <family val="3"/>
    </font>
    <font>
      <b/>
      <sz val="14"/>
      <color theme="1"/>
      <name val="Times New Roman"/>
      <family val="1"/>
    </font>
    <font>
      <sz val="14"/>
      <color theme="1"/>
      <name val="Calibri"/>
      <family val="2"/>
      <scheme val="minor"/>
    </font>
    <font>
      <b/>
      <u/>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indexed="11"/>
        <bgColor indexed="64"/>
      </patternFill>
    </fill>
    <fill>
      <patternFill patternType="solid">
        <fgColor rgb="FFFFFF99"/>
        <bgColor indexed="64"/>
      </patternFill>
    </fill>
  </fills>
  <borders count="3">
    <border>
      <left/>
      <right/>
      <top/>
      <bottom/>
      <diagonal/>
    </border>
    <border>
      <left/>
      <right/>
      <top style="thin">
        <color auto="1"/>
      </top>
      <bottom style="thin">
        <color auto="1"/>
      </bottom>
      <diagonal/>
    </border>
    <border>
      <left/>
      <right/>
      <top style="thin">
        <color auto="1"/>
      </top>
      <bottom style="double">
        <color auto="1"/>
      </bottom>
      <diagonal/>
    </border>
  </borders>
  <cellStyleXfs count="581">
    <xf numFmtId="0" fontId="0"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cellStyleXfs>
  <cellXfs count="70">
    <xf numFmtId="0" fontId="0" fillId="0" borderId="0" xfId="0"/>
    <xf numFmtId="0" fontId="2" fillId="0" borderId="0" xfId="0" applyFont="1"/>
    <xf numFmtId="0" fontId="0" fillId="0" borderId="0" xfId="0" applyAlignment="1">
      <alignment horizontal="center"/>
    </xf>
    <xf numFmtId="0" fontId="2" fillId="0" borderId="0" xfId="0" applyFont="1" applyFill="1"/>
    <xf numFmtId="0" fontId="3" fillId="0" borderId="0" xfId="0" applyFont="1" applyFill="1"/>
    <xf numFmtId="0" fontId="4" fillId="0" borderId="0" xfId="0" applyFont="1"/>
    <xf numFmtId="0" fontId="5" fillId="0" borderId="0" xfId="0" applyFont="1" applyFill="1" applyAlignment="1">
      <alignment horizontal="center" vertical="center"/>
    </xf>
    <xf numFmtId="0" fontId="4" fillId="0" borderId="0" xfId="0" applyFont="1" applyAlignment="1">
      <alignment horizontal="left" wrapText="1"/>
    </xf>
    <xf numFmtId="0" fontId="4" fillId="0" borderId="0" xfId="0" applyFont="1" applyAlignment="1">
      <alignment vertical="center" wrapText="1"/>
    </xf>
    <xf numFmtId="0" fontId="5" fillId="0" borderId="0" xfId="0" applyFont="1" applyFill="1" applyAlignment="1">
      <alignment horizontal="center"/>
    </xf>
    <xf numFmtId="0" fontId="4" fillId="0" borderId="0" xfId="0" applyFont="1" applyAlignment="1">
      <alignment wrapText="1"/>
    </xf>
    <xf numFmtId="3" fontId="2" fillId="2" borderId="0" xfId="0" applyNumberFormat="1" applyFont="1" applyFill="1" applyAlignment="1">
      <alignment horizontal="center"/>
    </xf>
    <xf numFmtId="6" fontId="2" fillId="2" borderId="0" xfId="0" applyNumberFormat="1" applyFont="1" applyFill="1" applyAlignment="1">
      <alignment horizontal="center"/>
    </xf>
    <xf numFmtId="165" fontId="2" fillId="2" borderId="0" xfId="0" applyNumberFormat="1" applyFont="1" applyFill="1"/>
    <xf numFmtId="0" fontId="8" fillId="0" borderId="0" xfId="1" applyFont="1" applyAlignment="1">
      <alignment wrapText="1"/>
    </xf>
    <xf numFmtId="0" fontId="14" fillId="0" borderId="0" xfId="0" applyFont="1" applyAlignment="1">
      <alignment horizontal="center"/>
    </xf>
    <xf numFmtId="3" fontId="3" fillId="4" borderId="0" xfId="0" applyNumberFormat="1" applyFont="1" applyFill="1" applyAlignment="1">
      <alignment horizontal="center"/>
    </xf>
    <xf numFmtId="164" fontId="2" fillId="4" borderId="0" xfId="0" applyNumberFormat="1" applyFont="1" applyFill="1" applyAlignment="1">
      <alignment horizontal="center"/>
    </xf>
    <xf numFmtId="3" fontId="2" fillId="4" borderId="1" xfId="0" applyNumberFormat="1" applyFont="1" applyFill="1" applyBorder="1" applyAlignment="1">
      <alignment horizontal="center"/>
    </xf>
    <xf numFmtId="3" fontId="2" fillId="4"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2" fillId="4" borderId="0" xfId="0" applyFont="1" applyFill="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0" fontId="4" fillId="4" borderId="0" xfId="0" applyFont="1" applyFill="1"/>
    <xf numFmtId="0" fontId="0" fillId="4" borderId="0" xfId="0" applyFill="1"/>
    <xf numFmtId="0" fontId="0" fillId="4" borderId="0" xfId="0" applyFill="1" applyAlignment="1">
      <alignment horizontal="center"/>
    </xf>
    <xf numFmtId="0" fontId="8" fillId="0" borderId="0" xfId="31" applyFont="1" applyFill="1" applyAlignment="1" applyProtection="1">
      <alignment vertical="center" wrapText="1"/>
    </xf>
    <xf numFmtId="0" fontId="12" fillId="0" borderId="0" xfId="31" applyFont="1" applyAlignment="1" applyProtection="1">
      <alignment vertical="center"/>
    </xf>
    <xf numFmtId="0" fontId="8" fillId="0" borderId="0" xfId="31" applyFont="1" applyAlignment="1" applyProtection="1">
      <alignment vertical="center"/>
    </xf>
    <xf numFmtId="0" fontId="8" fillId="0" borderId="0" xfId="31" applyFont="1" applyAlignment="1" applyProtection="1">
      <alignment vertical="center" wrapText="1"/>
    </xf>
    <xf numFmtId="0" fontId="9" fillId="0" borderId="0" xfId="31" applyFont="1" applyAlignment="1" applyProtection="1">
      <alignment horizontal="center" vertical="center"/>
    </xf>
    <xf numFmtId="0" fontId="8" fillId="3" borderId="0" xfId="31" applyFont="1" applyFill="1" applyAlignment="1" applyProtection="1">
      <alignment vertical="center"/>
    </xf>
    <xf numFmtId="0" fontId="8" fillId="0" borderId="0" xfId="31" applyFont="1" applyFill="1" applyAlignment="1">
      <alignment vertical="center"/>
    </xf>
    <xf numFmtId="0" fontId="8" fillId="4" borderId="0" xfId="31" applyFont="1" applyFill="1" applyAlignment="1" applyProtection="1">
      <alignment vertical="center" wrapText="1"/>
    </xf>
    <xf numFmtId="14" fontId="0" fillId="0" borderId="0" xfId="0" applyNumberFormat="1"/>
    <xf numFmtId="0" fontId="15" fillId="4" borderId="0" xfId="0" applyFont="1" applyFill="1" applyAlignment="1">
      <alignment horizontal="center"/>
    </xf>
    <xf numFmtId="0" fontId="15" fillId="4" borderId="0" xfId="0" applyFont="1" applyFill="1"/>
    <xf numFmtId="0" fontId="16" fillId="4" borderId="0" xfId="0" applyFont="1" applyFill="1" applyAlignment="1">
      <alignment horizontal="center"/>
    </xf>
    <xf numFmtId="3" fontId="15" fillId="2" borderId="0" xfId="0" applyNumberFormat="1" applyFont="1" applyFill="1"/>
    <xf numFmtId="3" fontId="15" fillId="4" borderId="0" xfId="0" applyNumberFormat="1" applyFont="1" applyFill="1"/>
    <xf numFmtId="3" fontId="15" fillId="4" borderId="1" xfId="0" applyNumberFormat="1" applyFont="1" applyFill="1" applyBorder="1"/>
    <xf numFmtId="3" fontId="15" fillId="4" borderId="0" xfId="0" applyNumberFormat="1" applyFont="1" applyFill="1" applyBorder="1"/>
    <xf numFmtId="0" fontId="15" fillId="4" borderId="0" xfId="0" applyFont="1" applyFill="1" applyAlignment="1">
      <alignment horizontal="right" vertical="center"/>
    </xf>
    <xf numFmtId="0" fontId="15" fillId="4" borderId="0" xfId="0" applyFont="1" applyFill="1" applyAlignment="1">
      <alignment horizontal="left" vertical="center"/>
    </xf>
    <xf numFmtId="3" fontId="15" fillId="4" borderId="0" xfId="0" applyNumberFormat="1" applyFont="1" applyFill="1" applyAlignment="1">
      <alignment horizontal="right" vertical="center"/>
    </xf>
    <xf numFmtId="0" fontId="15" fillId="4" borderId="0" xfId="0" applyFont="1" applyFill="1" applyAlignment="1">
      <alignment horizontal="center" vertical="center"/>
    </xf>
    <xf numFmtId="0" fontId="15" fillId="4" borderId="0" xfId="0" applyFont="1" applyFill="1" applyAlignment="1">
      <alignment vertical="center"/>
    </xf>
    <xf numFmtId="3" fontId="15" fillId="4" borderId="0" xfId="0" applyNumberFormat="1" applyFont="1" applyFill="1" applyAlignment="1">
      <alignment vertical="center"/>
    </xf>
    <xf numFmtId="3" fontId="15" fillId="2" borderId="0" xfId="0" applyNumberFormat="1" applyFont="1" applyFill="1" applyAlignment="1">
      <alignment vertical="center"/>
    </xf>
    <xf numFmtId="10" fontId="15" fillId="4" borderId="0" xfId="0" applyNumberFormat="1" applyFont="1" applyFill="1"/>
    <xf numFmtId="0" fontId="17" fillId="4" borderId="0" xfId="0" applyFont="1" applyFill="1"/>
    <xf numFmtId="3" fontId="17" fillId="4" borderId="1" xfId="0" applyNumberFormat="1" applyFont="1" applyFill="1" applyBorder="1"/>
    <xf numFmtId="0" fontId="15" fillId="4" borderId="0" xfId="0" applyFont="1" applyFill="1" applyAlignment="1">
      <alignment vertical="center" wrapText="1"/>
    </xf>
    <xf numFmtId="0" fontId="15" fillId="4" borderId="0" xfId="0" applyFont="1" applyFill="1" applyAlignment="1">
      <alignment vertical="top"/>
    </xf>
    <xf numFmtId="1" fontId="15" fillId="4" borderId="0" xfId="0" applyNumberFormat="1" applyFont="1" applyFill="1"/>
    <xf numFmtId="0" fontId="16" fillId="4" borderId="0" xfId="0" applyFont="1" applyFill="1"/>
    <xf numFmtId="3" fontId="17" fillId="4" borderId="2" xfId="0" applyNumberFormat="1" applyFont="1" applyFill="1" applyBorder="1"/>
    <xf numFmtId="0" fontId="15" fillId="2" borderId="0" xfId="0" applyFont="1" applyFill="1" applyAlignment="1">
      <alignment vertical="center" wrapText="1"/>
    </xf>
    <xf numFmtId="166" fontId="15" fillId="4" borderId="0" xfId="0" applyNumberFormat="1" applyFont="1" applyFill="1"/>
    <xf numFmtId="0" fontId="15" fillId="4" borderId="0" xfId="0" applyFont="1" applyFill="1" applyAlignment="1">
      <alignment horizontal="center" vertical="top"/>
    </xf>
    <xf numFmtId="0" fontId="15" fillId="4" borderId="0" xfId="0" applyFont="1" applyFill="1" applyAlignment="1">
      <alignment vertical="top" wrapText="1"/>
    </xf>
    <xf numFmtId="0" fontId="15" fillId="2" borderId="0" xfId="0" applyFont="1" applyFill="1" applyAlignment="1">
      <alignment vertical="top" wrapText="1"/>
    </xf>
    <xf numFmtId="3" fontId="15" fillId="2" borderId="0" xfId="0" applyNumberFormat="1" applyFont="1" applyFill="1" applyAlignment="1">
      <alignment vertical="top"/>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vertical="center" wrapText="1"/>
    </xf>
  </cellXfs>
  <cellStyles count="581">
    <cellStyle name="Comma 11 2" xfId="3"/>
    <cellStyle name="Comma 16" xfId="4"/>
    <cellStyle name="Comma 16 2" xfId="5"/>
    <cellStyle name="Comma 16 3" xfId="6"/>
    <cellStyle name="Comma 17" xfId="7"/>
    <cellStyle name="Comma 2" xfId="2"/>
    <cellStyle name="Comma 2 2" xfId="8"/>
    <cellStyle name="Comma 3 2" xfId="9"/>
    <cellStyle name="Comma 3 3" xfId="10"/>
    <cellStyle name="Comma 4 2" xfId="11"/>
    <cellStyle name="Comma 6" xfId="12"/>
    <cellStyle name="Comma 6 2" xfId="13"/>
    <cellStyle name="Comma 7" xfId="14"/>
    <cellStyle name="Comma 7 2" xfId="15"/>
    <cellStyle name="Comma 7 3" xfId="16"/>
    <cellStyle name="Hyperlink 16" xfId="17"/>
    <cellStyle name="Hyperlink 2 2" xfId="18"/>
    <cellStyle name="Hyperlink 2 3" xfId="19"/>
    <cellStyle name="Hyperlink 3" xfId="20"/>
    <cellStyle name="Hyperlink 3 2" xfId="21"/>
    <cellStyle name="Hyperlink 3 3" xfId="22"/>
    <cellStyle name="Hyperlink 3 4" xfId="23"/>
    <cellStyle name="Hyperlink 4" xfId="24"/>
    <cellStyle name="Hyperlink 4 2" xfId="25"/>
    <cellStyle name="Hyperlink 7" xfId="26"/>
    <cellStyle name="Hyperlink 7 2" xfId="27"/>
    <cellStyle name="Hyperlink 7 3" xfId="28"/>
    <cellStyle name="Hyperlink 8" xfId="29"/>
    <cellStyle name="Hyperlink 8 2" xfId="30"/>
    <cellStyle name="Normal" xfId="0" builtinId="0"/>
    <cellStyle name="Normal 10" xfId="31"/>
    <cellStyle name="Normal 10 2" xfId="32"/>
    <cellStyle name="Normal 10 2 2" xfId="33"/>
    <cellStyle name="Normal 10 2 2 2" xfId="34"/>
    <cellStyle name="Normal 10 2 2 3" xfId="35"/>
    <cellStyle name="Normal 10 2 3" xfId="36"/>
    <cellStyle name="Normal 10 3" xfId="37"/>
    <cellStyle name="Normal 10 3 2" xfId="38"/>
    <cellStyle name="Normal 10 3 3" xfId="39"/>
    <cellStyle name="Normal 10 4" xfId="40"/>
    <cellStyle name="Normal 10 4 2" xfId="41"/>
    <cellStyle name="Normal 10 4 3" xfId="42"/>
    <cellStyle name="Normal 10 5" xfId="43"/>
    <cellStyle name="Normal 10 5 2" xfId="44"/>
    <cellStyle name="Normal 10 5 3" xfId="45"/>
    <cellStyle name="Normal 10 6" xfId="46"/>
    <cellStyle name="Normal 10 6 2" xfId="47"/>
    <cellStyle name="Normal 10 6 3" xfId="48"/>
    <cellStyle name="Normal 10 7" xfId="49"/>
    <cellStyle name="Normal 10 7 2" xfId="50"/>
    <cellStyle name="Normal 10 7 3" xfId="51"/>
    <cellStyle name="Normal 10 8" xfId="52"/>
    <cellStyle name="Normal 11" xfId="53"/>
    <cellStyle name="Normal 11 2" xfId="54"/>
    <cellStyle name="Normal 11 2 2" xfId="55"/>
    <cellStyle name="Normal 11 2 3" xfId="56"/>
    <cellStyle name="Normal 11 3" xfId="57"/>
    <cellStyle name="Normal 11 4" xfId="58"/>
    <cellStyle name="Normal 11 5" xfId="59"/>
    <cellStyle name="Normal 11 5 2" xfId="60"/>
    <cellStyle name="Normal 11 5 3" xfId="61"/>
    <cellStyle name="Normal 11 6" xfId="62"/>
    <cellStyle name="Normal 11 6 2" xfId="63"/>
    <cellStyle name="Normal 11 7" xfId="64"/>
    <cellStyle name="Normal 12 10" xfId="65"/>
    <cellStyle name="Normal 12 11" xfId="66"/>
    <cellStyle name="Normal 12 12" xfId="67"/>
    <cellStyle name="Normal 12 13" xfId="68"/>
    <cellStyle name="Normal 12 14" xfId="69"/>
    <cellStyle name="Normal 12 15" xfId="70"/>
    <cellStyle name="Normal 12 2" xfId="71"/>
    <cellStyle name="Normal 12 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13" xfId="84"/>
    <cellStyle name="Normal 13 13 2" xfId="85"/>
    <cellStyle name="Normal 13 2" xfId="86"/>
    <cellStyle name="Normal 13 2 2" xfId="87"/>
    <cellStyle name="Normal 13 3" xfId="88"/>
    <cellStyle name="Normal 13 4" xfId="89"/>
    <cellStyle name="Normal 13 5" xfId="90"/>
    <cellStyle name="Normal 13 6" xfId="91"/>
    <cellStyle name="Normal 13 7" xfId="92"/>
    <cellStyle name="Normal 13 8" xfId="93"/>
    <cellStyle name="Normal 13 9" xfId="94"/>
    <cellStyle name="Normal 14" xfId="95"/>
    <cellStyle name="Normal 14 2" xfId="96"/>
    <cellStyle name="Normal 14 3" xfId="97"/>
    <cellStyle name="Normal 14 4" xfId="98"/>
    <cellStyle name="Normal 14 5" xfId="99"/>
    <cellStyle name="Normal 14 5 2" xfId="100"/>
    <cellStyle name="Normal 14 6" xfId="101"/>
    <cellStyle name="Normal 14 7" xfId="102"/>
    <cellStyle name="Normal 14 7 2" xfId="103"/>
    <cellStyle name="Normal 14 7 3" xfId="104"/>
    <cellStyle name="Normal 15" xfId="105"/>
    <cellStyle name="Normal 15 2" xfId="106"/>
    <cellStyle name="Normal 15 3" xfId="107"/>
    <cellStyle name="Normal 15 4" xfId="108"/>
    <cellStyle name="Normal 15 5" xfId="109"/>
    <cellStyle name="Normal 15 5 2" xfId="110"/>
    <cellStyle name="Normal 16" xfId="111"/>
    <cellStyle name="Normal 16 2" xfId="112"/>
    <cellStyle name="Normal 16 3" xfId="113"/>
    <cellStyle name="Normal 16 4" xfId="114"/>
    <cellStyle name="Normal 16 5" xfId="115"/>
    <cellStyle name="Normal 16 5 2" xfId="116"/>
    <cellStyle name="Normal 17" xfId="117"/>
    <cellStyle name="Normal 17 2" xfId="118"/>
    <cellStyle name="Normal 17 3" xfId="119"/>
    <cellStyle name="Normal 17 4" xfId="120"/>
    <cellStyle name="Normal 17 5" xfId="121"/>
    <cellStyle name="Normal 17 5 2" xfId="122"/>
    <cellStyle name="Normal 18" xfId="123"/>
    <cellStyle name="Normal 18 2" xfId="124"/>
    <cellStyle name="Normal 18 2 2" xfId="125"/>
    <cellStyle name="Normal 18 2 3" xfId="126"/>
    <cellStyle name="Normal 18 3" xfId="127"/>
    <cellStyle name="Normal 18 4" xfId="128"/>
    <cellStyle name="Normal 18 5" xfId="129"/>
    <cellStyle name="Normal 18 6" xfId="130"/>
    <cellStyle name="Normal 18 7" xfId="131"/>
    <cellStyle name="Normal 18 8" xfId="132"/>
    <cellStyle name="Normal 18 9" xfId="133"/>
    <cellStyle name="Normal 19 2" xfId="134"/>
    <cellStyle name="Normal 19 2 2" xfId="135"/>
    <cellStyle name="Normal 19 2 3" xfId="136"/>
    <cellStyle name="Normal 19 3" xfId="137"/>
    <cellStyle name="Normal 19 4" xfId="138"/>
    <cellStyle name="Normal 19 5" xfId="139"/>
    <cellStyle name="Normal 19 6" xfId="140"/>
    <cellStyle name="Normal 19 7" xfId="141"/>
    <cellStyle name="Normal 19 8" xfId="142"/>
    <cellStyle name="Normal 2" xfId="143"/>
    <cellStyle name="Normal 2 10" xfId="144"/>
    <cellStyle name="Normal 2 10 10" xfId="145"/>
    <cellStyle name="Normal 2 10 11" xfId="146"/>
    <cellStyle name="Normal 2 10 11 2" xfId="147"/>
    <cellStyle name="Normal 2 10 11 2 2" xfId="148"/>
    <cellStyle name="Normal 2 10 11 2 2 2" xfId="149"/>
    <cellStyle name="Normal 2 10 11 2 2 3" xfId="150"/>
    <cellStyle name="Normal 2 10 11 3" xfId="151"/>
    <cellStyle name="Normal 2 10 11 4" xfId="152"/>
    <cellStyle name="Normal 2 10 11 5" xfId="153"/>
    <cellStyle name="Normal 2 10 12" xfId="154"/>
    <cellStyle name="Normal 2 10 2" xfId="155"/>
    <cellStyle name="Normal 2 10 2 2" xfId="156"/>
    <cellStyle name="Normal 2 10 3" xfId="157"/>
    <cellStyle name="Normal 2 10 3 2" xfId="158"/>
    <cellStyle name="Normal 2 10 4" xfId="159"/>
    <cellStyle name="Normal 2 10 4 2" xfId="160"/>
    <cellStyle name="Normal 2 10 5" xfId="161"/>
    <cellStyle name="Normal 2 10 5 2" xfId="162"/>
    <cellStyle name="Normal 2 10 6" xfId="163"/>
    <cellStyle name="Normal 2 10 6 2" xfId="164"/>
    <cellStyle name="Normal 2 10 7" xfId="165"/>
    <cellStyle name="Normal 2 10 7 2" xfId="166"/>
    <cellStyle name="Normal 2 10 8" xfId="167"/>
    <cellStyle name="Normal 2 10 8 2" xfId="168"/>
    <cellStyle name="Normal 2 10 9" xfId="169"/>
    <cellStyle name="Normal 2 11" xfId="170"/>
    <cellStyle name="Normal 2 11 10" xfId="171"/>
    <cellStyle name="Normal 2 11 11" xfId="172"/>
    <cellStyle name="Normal 2 11 2" xfId="173"/>
    <cellStyle name="Normal 2 11 2 2" xfId="174"/>
    <cellStyle name="Normal 2 11 3" xfId="175"/>
    <cellStyle name="Normal 2 11 3 2" xfId="176"/>
    <cellStyle name="Normal 2 11 4" xfId="177"/>
    <cellStyle name="Normal 2 11 4 2" xfId="178"/>
    <cellStyle name="Normal 2 11 5" xfId="179"/>
    <cellStyle name="Normal 2 11 5 2" xfId="180"/>
    <cellStyle name="Normal 2 11 6" xfId="181"/>
    <cellStyle name="Normal 2 11 6 2" xfId="182"/>
    <cellStyle name="Normal 2 11 7" xfId="183"/>
    <cellStyle name="Normal 2 11 7 2" xfId="184"/>
    <cellStyle name="Normal 2 11 8" xfId="185"/>
    <cellStyle name="Normal 2 11 8 2" xfId="186"/>
    <cellStyle name="Normal 2 11 9" xfId="187"/>
    <cellStyle name="Normal 2 12" xfId="188"/>
    <cellStyle name="Normal 2 13" xfId="189"/>
    <cellStyle name="Normal 2 14" xfId="190"/>
    <cellStyle name="Normal 2 15" xfId="191"/>
    <cellStyle name="Normal 2 16" xfId="192"/>
    <cellStyle name="Normal 2 17" xfId="193"/>
    <cellStyle name="Normal 2 17 2" xfId="194"/>
    <cellStyle name="Normal 2 17 3" xfId="195"/>
    <cellStyle name="Normal 2 18" xfId="196"/>
    <cellStyle name="Normal 2 19" xfId="197"/>
    <cellStyle name="Normal 2 2" xfId="198"/>
    <cellStyle name="Normal 2 2 10" xfId="199"/>
    <cellStyle name="Normal 2 2 10 2" xfId="200"/>
    <cellStyle name="Normal 2 2 11" xfId="201"/>
    <cellStyle name="Normal 2 2 11 2" xfId="202"/>
    <cellStyle name="Normal 2 2 12" xfId="203"/>
    <cellStyle name="Normal 2 2 12 2" xfId="204"/>
    <cellStyle name="Normal 2 2 12 2 2" xfId="205"/>
    <cellStyle name="Normal 2 2 12 2 3" xfId="206"/>
    <cellStyle name="Normal 2 2 12 2 4" xfId="207"/>
    <cellStyle name="Normal 2 2 12 3" xfId="208"/>
    <cellStyle name="Normal 2 2 12 4" xfId="209"/>
    <cellStyle name="Normal 2 2 13" xfId="210"/>
    <cellStyle name="Normal 2 2 13 2" xfId="211"/>
    <cellStyle name="Normal 2 2 13 2 2" xfId="212"/>
    <cellStyle name="Normal 2 2 13 2 3" xfId="213"/>
    <cellStyle name="Normal 2 2 13 2 4" xfId="214"/>
    <cellStyle name="Normal 2 2 13 3" xfId="215"/>
    <cellStyle name="Normal 2 2 13 4" xfId="216"/>
    <cellStyle name="Normal 2 2 14" xfId="217"/>
    <cellStyle name="Normal 2 2 14 2" xfId="218"/>
    <cellStyle name="Normal 2 2 15" xfId="219"/>
    <cellStyle name="Normal 2 2 15 2" xfId="220"/>
    <cellStyle name="Normal 2 2 16" xfId="221"/>
    <cellStyle name="Normal 2 2 16 2" xfId="222"/>
    <cellStyle name="Normal 2 2 16 3" xfId="223"/>
    <cellStyle name="Normal 2 2 17" xfId="224"/>
    <cellStyle name="Normal 2 2 18" xfId="225"/>
    <cellStyle name="Normal 2 2 19" xfId="226"/>
    <cellStyle name="Normal 2 2 2" xfId="227"/>
    <cellStyle name="Normal 2 2 2 2" xfId="228"/>
    <cellStyle name="Normal 2 2 2 2 2" xfId="229"/>
    <cellStyle name="Normal 2 2 2 2 3" xfId="230"/>
    <cellStyle name="Normal 2 2 2 2 3 2" xfId="231"/>
    <cellStyle name="Normal 2 2 2 2 3 3" xfId="232"/>
    <cellStyle name="Normal 2 2 2 3" xfId="233"/>
    <cellStyle name="Normal 2 2 2 3 2" xfId="234"/>
    <cellStyle name="Normal 2 2 2 3 3" xfId="235"/>
    <cellStyle name="Normal 2 2 2 3 4" xfId="236"/>
    <cellStyle name="Normal 2 2 2 4" xfId="237"/>
    <cellStyle name="Normal 2 2 2 4 2" xfId="238"/>
    <cellStyle name="Normal 2 2 2 5" xfId="239"/>
    <cellStyle name="Normal 2 2 2 5 2" xfId="240"/>
    <cellStyle name="Normal 2 2 2 5 2 2" xfId="241"/>
    <cellStyle name="Normal 2 2 2 5 3" xfId="242"/>
    <cellStyle name="Normal 2 2 2 5 4" xfId="243"/>
    <cellStyle name="Normal 2 2 2 6" xfId="244"/>
    <cellStyle name="Normal 2 2 2 6 2" xfId="245"/>
    <cellStyle name="Normal 2 2 2 7" xfId="246"/>
    <cellStyle name="Normal 2 2 2 7 2" xfId="247"/>
    <cellStyle name="Normal 2 2 2 7 3" xfId="248"/>
    <cellStyle name="Normal 2 2 2 8" xfId="249"/>
    <cellStyle name="Normal 2 2 20" xfId="250"/>
    <cellStyle name="Normal 2 2 21" xfId="251"/>
    <cellStyle name="Normal 2 2 22" xfId="252"/>
    <cellStyle name="Normal 2 2 3" xfId="253"/>
    <cellStyle name="Normal 2 2 3 2" xfId="254"/>
    <cellStyle name="Normal 2 2 4" xfId="255"/>
    <cellStyle name="Normal 2 2 4 2" xfId="256"/>
    <cellStyle name="Normal 2 2 5" xfId="257"/>
    <cellStyle name="Normal 2 2 5 2" xfId="258"/>
    <cellStyle name="Normal 2 2 6" xfId="259"/>
    <cellStyle name="Normal 2 2 6 2" xfId="260"/>
    <cellStyle name="Normal 2 2 7" xfId="261"/>
    <cellStyle name="Normal 2 2 7 2" xfId="262"/>
    <cellStyle name="Normal 2 2 8" xfId="263"/>
    <cellStyle name="Normal 2 2 8 2" xfId="264"/>
    <cellStyle name="Normal 2 2 9" xfId="265"/>
    <cellStyle name="Normal 2 2 9 2" xfId="266"/>
    <cellStyle name="Normal 2 3" xfId="267"/>
    <cellStyle name="Normal 2 3 10" xfId="268"/>
    <cellStyle name="Normal 2 3 11" xfId="269"/>
    <cellStyle name="Normal 2 3 12" xfId="270"/>
    <cellStyle name="Normal 2 3 13" xfId="271"/>
    <cellStyle name="Normal 2 3 14" xfId="272"/>
    <cellStyle name="Normal 2 3 15" xfId="273"/>
    <cellStyle name="Normal 2 3 2" xfId="274"/>
    <cellStyle name="Normal 2 3 2 2" xfId="275"/>
    <cellStyle name="Normal 2 3 2 2 2" xfId="276"/>
    <cellStyle name="Normal 2 3 2 2 3" xfId="277"/>
    <cellStyle name="Normal 2 3 2 3" xfId="278"/>
    <cellStyle name="Normal 2 3 2 4" xfId="279"/>
    <cellStyle name="Normal 2 3 2 5" xfId="280"/>
    <cellStyle name="Normal 2 3 3" xfId="281"/>
    <cellStyle name="Normal 2 3 3 2" xfId="282"/>
    <cellStyle name="Normal 2 3 3 3" xfId="283"/>
    <cellStyle name="Normal 2 3 4" xfId="284"/>
    <cellStyle name="Normal 2 3 5" xfId="285"/>
    <cellStyle name="Normal 2 3 6" xfId="286"/>
    <cellStyle name="Normal 2 3 7" xfId="287"/>
    <cellStyle name="Normal 2 3 8" xfId="288"/>
    <cellStyle name="Normal 2 3 9" xfId="289"/>
    <cellStyle name="Normal 2 4" xfId="290"/>
    <cellStyle name="Normal 2 4 10" xfId="291"/>
    <cellStyle name="Normal 2 4 11" xfId="292"/>
    <cellStyle name="Normal 2 4 12" xfId="293"/>
    <cellStyle name="Normal 2 4 12 2" xfId="294"/>
    <cellStyle name="Normal 2 4 12 3" xfId="295"/>
    <cellStyle name="Normal 2 4 13" xfId="296"/>
    <cellStyle name="Normal 2 4 13 2" xfId="297"/>
    <cellStyle name="Normal 2 4 13 3" xfId="298"/>
    <cellStyle name="Normal 2 4 14" xfId="299"/>
    <cellStyle name="Normal 2 4 15" xfId="300"/>
    <cellStyle name="Normal 2 4 16" xfId="301"/>
    <cellStyle name="Normal 2 4 2" xfId="302"/>
    <cellStyle name="Normal 2 4 2 2" xfId="303"/>
    <cellStyle name="Normal 2 4 2 2 2" xfId="304"/>
    <cellStyle name="Normal 2 4 2 2 3" xfId="305"/>
    <cellStyle name="Normal 2 4 2 2 3 2" xfId="306"/>
    <cellStyle name="Normal 2 4 2 2 4" xfId="307"/>
    <cellStyle name="Normal 2 4 2 2 5" xfId="308"/>
    <cellStyle name="Normal 2 4 2 3" xfId="309"/>
    <cellStyle name="Normal 2 4 2 4" xfId="310"/>
    <cellStyle name="Normal 2 4 2 5" xfId="311"/>
    <cellStyle name="Normal 2 4 2 6" xfId="312"/>
    <cellStyle name="Normal 2 4 2 7" xfId="313"/>
    <cellStyle name="Normal 2 4 3" xfId="314"/>
    <cellStyle name="Normal 2 4 3 2" xfId="315"/>
    <cellStyle name="Normal 2 4 3 3" xfId="316"/>
    <cellStyle name="Normal 2 4 4" xfId="317"/>
    <cellStyle name="Normal 2 4 5" xfId="318"/>
    <cellStyle name="Normal 2 4 6" xfId="319"/>
    <cellStyle name="Normal 2 4 7" xfId="320"/>
    <cellStyle name="Normal 2 4 8" xfId="321"/>
    <cellStyle name="Normal 2 4 9" xfId="322"/>
    <cellStyle name="Normal 2 5" xfId="323"/>
    <cellStyle name="Normal 2 5 10" xfId="324"/>
    <cellStyle name="Normal 2 5 11" xfId="325"/>
    <cellStyle name="Normal 2 5 12" xfId="326"/>
    <cellStyle name="Normal 2 5 12 2" xfId="327"/>
    <cellStyle name="Normal 2 5 12 3" xfId="328"/>
    <cellStyle name="Normal 2 5 2" xfId="329"/>
    <cellStyle name="Normal 2 5 2 2" xfId="330"/>
    <cellStyle name="Normal 2 5 3" xfId="331"/>
    <cellStyle name="Normal 2 5 3 2" xfId="332"/>
    <cellStyle name="Normal 2 5 4" xfId="333"/>
    <cellStyle name="Normal 2 5 5" xfId="334"/>
    <cellStyle name="Normal 2 5 6" xfId="335"/>
    <cellStyle name="Normal 2 5 7" xfId="336"/>
    <cellStyle name="Normal 2 5 8" xfId="337"/>
    <cellStyle name="Normal 2 5 9" xfId="338"/>
    <cellStyle name="Normal 2 6" xfId="339"/>
    <cellStyle name="Normal 2 6 10" xfId="340"/>
    <cellStyle name="Normal 2 6 11" xfId="341"/>
    <cellStyle name="Normal 2 6 12" xfId="342"/>
    <cellStyle name="Normal 2 6 12 2" xfId="343"/>
    <cellStyle name="Normal 2 6 13" xfId="344"/>
    <cellStyle name="Normal 2 6 2" xfId="345"/>
    <cellStyle name="Normal 2 6 2 2" xfId="346"/>
    <cellStyle name="Normal 2 6 3" xfId="347"/>
    <cellStyle name="Normal 2 6 3 2" xfId="348"/>
    <cellStyle name="Normal 2 6 4" xfId="349"/>
    <cellStyle name="Normal 2 6 5" xfId="350"/>
    <cellStyle name="Normal 2 6 6" xfId="351"/>
    <cellStyle name="Normal 2 6 7" xfId="352"/>
    <cellStyle name="Normal 2 6 8" xfId="353"/>
    <cellStyle name="Normal 2 6 9" xfId="354"/>
    <cellStyle name="Normal 2 7" xfId="355"/>
    <cellStyle name="Normal 2 7 10" xfId="356"/>
    <cellStyle name="Normal 2 7 11" xfId="357"/>
    <cellStyle name="Normal 2 7 2" xfId="358"/>
    <cellStyle name="Normal 2 7 2 2" xfId="359"/>
    <cellStyle name="Normal 2 7 2 3" xfId="360"/>
    <cellStyle name="Normal 2 7 3" xfId="361"/>
    <cellStyle name="Normal 2 7 3 2" xfId="362"/>
    <cellStyle name="Normal 2 7 4" xfId="363"/>
    <cellStyle name="Normal 2 7 4 2" xfId="364"/>
    <cellStyle name="Normal 2 7 5" xfId="365"/>
    <cellStyle name="Normal 2 7 5 2" xfId="366"/>
    <cellStyle name="Normal 2 7 6" xfId="367"/>
    <cellStyle name="Normal 2 7 6 2" xfId="368"/>
    <cellStyle name="Normal 2 7 7" xfId="369"/>
    <cellStyle name="Normal 2 7 7 2" xfId="370"/>
    <cellStyle name="Normal 2 7 8" xfId="371"/>
    <cellStyle name="Normal 2 7 8 2" xfId="372"/>
    <cellStyle name="Normal 2 7 9" xfId="373"/>
    <cellStyle name="Normal 2 8" xfId="374"/>
    <cellStyle name="Normal 2 8 10" xfId="375"/>
    <cellStyle name="Normal 2 8 11" xfId="376"/>
    <cellStyle name="Normal 2 8 2" xfId="377"/>
    <cellStyle name="Normal 2 8 2 2" xfId="378"/>
    <cellStyle name="Normal 2 8 3" xfId="379"/>
    <cellStyle name="Normal 2 8 3 2" xfId="380"/>
    <cellStyle name="Normal 2 8 4" xfId="381"/>
    <cellStyle name="Normal 2 8 4 2" xfId="382"/>
    <cellStyle name="Normal 2 8 5" xfId="383"/>
    <cellStyle name="Normal 2 8 5 2" xfId="384"/>
    <cellStyle name="Normal 2 8 6" xfId="385"/>
    <cellStyle name="Normal 2 8 6 2" xfId="386"/>
    <cellStyle name="Normal 2 8 7" xfId="387"/>
    <cellStyle name="Normal 2 8 7 2" xfId="388"/>
    <cellStyle name="Normal 2 8 8" xfId="389"/>
    <cellStyle name="Normal 2 8 8 2" xfId="390"/>
    <cellStyle name="Normal 2 8 9" xfId="391"/>
    <cellStyle name="Normal 2 9" xfId="392"/>
    <cellStyle name="Normal 2 9 10" xfId="393"/>
    <cellStyle name="Normal 2 9 11" xfId="394"/>
    <cellStyle name="Normal 2 9 2" xfId="395"/>
    <cellStyle name="Normal 2 9 2 2" xfId="396"/>
    <cellStyle name="Normal 2 9 3" xfId="397"/>
    <cellStyle name="Normal 2 9 3 2" xfId="398"/>
    <cellStyle name="Normal 2 9 4" xfId="399"/>
    <cellStyle name="Normal 2 9 4 2" xfId="400"/>
    <cellStyle name="Normal 2 9 5" xfId="401"/>
    <cellStyle name="Normal 2 9 5 2" xfId="402"/>
    <cellStyle name="Normal 2 9 6" xfId="403"/>
    <cellStyle name="Normal 2 9 6 2" xfId="404"/>
    <cellStyle name="Normal 2 9 7" xfId="405"/>
    <cellStyle name="Normal 2 9 7 2" xfId="406"/>
    <cellStyle name="Normal 2 9 8" xfId="407"/>
    <cellStyle name="Normal 2 9 8 2" xfId="408"/>
    <cellStyle name="Normal 2 9 9" xfId="409"/>
    <cellStyle name="Normal 20" xfId="410"/>
    <cellStyle name="Normal 20 2" xfId="411"/>
    <cellStyle name="Normal 20 3" xfId="412"/>
    <cellStyle name="Normal 21" xfId="413"/>
    <cellStyle name="Normal 21 2" xfId="414"/>
    <cellStyle name="Normal 21 2 2" xfId="415"/>
    <cellStyle name="Normal 21 2 3" xfId="416"/>
    <cellStyle name="Normal 21 3" xfId="417"/>
    <cellStyle name="Normal 21 4" xfId="418"/>
    <cellStyle name="Normal 21 5" xfId="419"/>
    <cellStyle name="Normal 22" xfId="420"/>
    <cellStyle name="Normal 22 2" xfId="421"/>
    <cellStyle name="Normal 22 3" xfId="422"/>
    <cellStyle name="Normal 23" xfId="423"/>
    <cellStyle name="Normal 23 2" xfId="424"/>
    <cellStyle name="Normal 23 3" xfId="425"/>
    <cellStyle name="Normal 24" xfId="426"/>
    <cellStyle name="Normal 24 2" xfId="427"/>
    <cellStyle name="Normal 24 3" xfId="428"/>
    <cellStyle name="Normal 25" xfId="429"/>
    <cellStyle name="Normal 25 2" xfId="430"/>
    <cellStyle name="Normal 25 3" xfId="431"/>
    <cellStyle name="Normal 26" xfId="432"/>
    <cellStyle name="Normal 27" xfId="433"/>
    <cellStyle name="Normal 27 2" xfId="434"/>
    <cellStyle name="Normal 3" xfId="435"/>
    <cellStyle name="Normal 3 10" xfId="436"/>
    <cellStyle name="Normal 3 10 2" xfId="437"/>
    <cellStyle name="Normal 3 10 3" xfId="438"/>
    <cellStyle name="Normal 3 11" xfId="439"/>
    <cellStyle name="Normal 3 12" xfId="440"/>
    <cellStyle name="Normal 3 13" xfId="441"/>
    <cellStyle name="Normal 3 14" xfId="442"/>
    <cellStyle name="Normal 3 15" xfId="443"/>
    <cellStyle name="Normal 3 2" xfId="444"/>
    <cellStyle name="Normal 3 2 2" xfId="445"/>
    <cellStyle name="Normal 3 2 2 2" xfId="446"/>
    <cellStyle name="Normal 3 2 2 3" xfId="447"/>
    <cellStyle name="Normal 3 2 3" xfId="448"/>
    <cellStyle name="Normal 3 2 4" xfId="449"/>
    <cellStyle name="Normal 3 2 5" xfId="450"/>
    <cellStyle name="Normal 3 3" xfId="451"/>
    <cellStyle name="Normal 3 3 2" xfId="452"/>
    <cellStyle name="Normal 3 3 2 2" xfId="453"/>
    <cellStyle name="Normal 3 3 2 3" xfId="454"/>
    <cellStyle name="Normal 3 3 3" xfId="455"/>
    <cellStyle name="Normal 3 3 4" xfId="456"/>
    <cellStyle name="Normal 3 4" xfId="457"/>
    <cellStyle name="Normal 3 5" xfId="458"/>
    <cellStyle name="Normal 3 6" xfId="459"/>
    <cellStyle name="Normal 3 7" xfId="460"/>
    <cellStyle name="Normal 3 7 2" xfId="461"/>
    <cellStyle name="Normal 3 7 3" xfId="462"/>
    <cellStyle name="Normal 3 7 3 2" xfId="463"/>
    <cellStyle name="Normal 3 7 4" xfId="464"/>
    <cellStyle name="Normal 3 7 5" xfId="465"/>
    <cellStyle name="Normal 3 8" xfId="466"/>
    <cellStyle name="Normal 3 8 2" xfId="467"/>
    <cellStyle name="Normal 3 8 3" xfId="468"/>
    <cellStyle name="Normal 3 8 3 2" xfId="469"/>
    <cellStyle name="Normal 3 8 4" xfId="470"/>
    <cellStyle name="Normal 3 8 5" xfId="471"/>
    <cellStyle name="Normal 3 9" xfId="472"/>
    <cellStyle name="Normal 3 9 2" xfId="473"/>
    <cellStyle name="Normal 3 9 3" xfId="474"/>
    <cellStyle name="Normal 3 9 3 2" xfId="475"/>
    <cellStyle name="Normal 3 9 4" xfId="476"/>
    <cellStyle name="Normal 3 9 5" xfId="477"/>
    <cellStyle name="Normal 4" xfId="478"/>
    <cellStyle name="Normal 4 10" xfId="479"/>
    <cellStyle name="Normal 4 11" xfId="480"/>
    <cellStyle name="Normal 4 12" xfId="481"/>
    <cellStyle name="Normal 4 13" xfId="482"/>
    <cellStyle name="Normal 4 2" xfId="483"/>
    <cellStyle name="Normal 4 2 2" xfId="484"/>
    <cellStyle name="Normal 4 2 2 2" xfId="485"/>
    <cellStyle name="Normal 4 2 2 3" xfId="486"/>
    <cellStyle name="Normal 4 2 2 3 2" xfId="487"/>
    <cellStyle name="Normal 4 2 2 3 3" xfId="488"/>
    <cellStyle name="Normal 4 2 2 4" xfId="489"/>
    <cellStyle name="Normal 4 2 2 5" xfId="490"/>
    <cellStyle name="Normal 4 2 3" xfId="491"/>
    <cellStyle name="Normal 4 2 4" xfId="492"/>
    <cellStyle name="Normal 4 2 5" xfId="493"/>
    <cellStyle name="Normal 4 2 6" xfId="494"/>
    <cellStyle name="Normal 4 2 7" xfId="495"/>
    <cellStyle name="Normal 4 3" xfId="496"/>
    <cellStyle name="Normal 4 3 2" xfId="497"/>
    <cellStyle name="Normal 4 3 3" xfId="498"/>
    <cellStyle name="Normal 4 4" xfId="499"/>
    <cellStyle name="Normal 4 5" xfId="500"/>
    <cellStyle name="Normal 4 5 2" xfId="501"/>
    <cellStyle name="Normal 4 5 3" xfId="502"/>
    <cellStyle name="Normal 4 6" xfId="503"/>
    <cellStyle name="Normal 4 6 2" xfId="504"/>
    <cellStyle name="Normal 4 6 3" xfId="505"/>
    <cellStyle name="Normal 4 7" xfId="506"/>
    <cellStyle name="Normal 4 8" xfId="507"/>
    <cellStyle name="Normal 4 9" xfId="508"/>
    <cellStyle name="Normal 5" xfId="509"/>
    <cellStyle name="Normal 5 10" xfId="510"/>
    <cellStyle name="Normal 5 11" xfId="511"/>
    <cellStyle name="Normal 5 2" xfId="512"/>
    <cellStyle name="Normal 5 2 2" xfId="513"/>
    <cellStyle name="Normal 5 2 3" xfId="514"/>
    <cellStyle name="Normal 5 2 4" xfId="515"/>
    <cellStyle name="Normal 5 2 5" xfId="516"/>
    <cellStyle name="Normal 5 3" xfId="517"/>
    <cellStyle name="Normal 5 3 2" xfId="518"/>
    <cellStyle name="Normal 5 3 3" xfId="519"/>
    <cellStyle name="Normal 5 3 3 2" xfId="520"/>
    <cellStyle name="Normal 5 3 4" xfId="521"/>
    <cellStyle name="Normal 5 3 5" xfId="522"/>
    <cellStyle name="Normal 5 4" xfId="523"/>
    <cellStyle name="Normal 5 4 2" xfId="524"/>
    <cellStyle name="Normal 5 4 3" xfId="525"/>
    <cellStyle name="Normal 5 4 4" xfId="526"/>
    <cellStyle name="Normal 5 4 5" xfId="527"/>
    <cellStyle name="Normal 5 5" xfId="528"/>
    <cellStyle name="Normal 5 5 2" xfId="529"/>
    <cellStyle name="Normal 5 5 3" xfId="530"/>
    <cellStyle name="Normal 5 6" xfId="531"/>
    <cellStyle name="Normal 5 6 2" xfId="532"/>
    <cellStyle name="Normal 5 7" xfId="533"/>
    <cellStyle name="Normal 5 8" xfId="534"/>
    <cellStyle name="Normal 5 9" xfId="535"/>
    <cellStyle name="Normal 6" xfId="1"/>
    <cellStyle name="Normal 6 2" xfId="536"/>
    <cellStyle name="Normal 6 3" xfId="537"/>
    <cellStyle name="Normal 6 4" xfId="538"/>
    <cellStyle name="Normal 6 5" xfId="539"/>
    <cellStyle name="Normal 7" xfId="540"/>
    <cellStyle name="Normal 7 2" xfId="541"/>
    <cellStyle name="Normal 7 2 2" xfId="542"/>
    <cellStyle name="Normal 7 2 2 2" xfId="543"/>
    <cellStyle name="Normal 7 2 2 3" xfId="544"/>
    <cellStyle name="Normal 7 2 3" xfId="545"/>
    <cellStyle name="Normal 7 2 4" xfId="546"/>
    <cellStyle name="Normal 7 2 4 2" xfId="547"/>
    <cellStyle name="Normal 7 2 4 3" xfId="548"/>
    <cellStyle name="Normal 7 2 5" xfId="549"/>
    <cellStyle name="Normal 7 2 5 2" xfId="550"/>
    <cellStyle name="Normal 7 2 6" xfId="551"/>
    <cellStyle name="Normal 7 3" xfId="552"/>
    <cellStyle name="Normal 7 4" xfId="553"/>
    <cellStyle name="Normal 7 4 2" xfId="554"/>
    <cellStyle name="Normal 7 4 3" xfId="555"/>
    <cellStyle name="Normal 7 5" xfId="556"/>
    <cellStyle name="Normal 7 5 2" xfId="557"/>
    <cellStyle name="Normal 7 5 2 2" xfId="558"/>
    <cellStyle name="Normal 7 5 3" xfId="559"/>
    <cellStyle name="Normal 7 5 4" xfId="560"/>
    <cellStyle name="Normal 7 5 5" xfId="561"/>
    <cellStyle name="Normal 7 6" xfId="562"/>
    <cellStyle name="Normal 7 7" xfId="563"/>
    <cellStyle name="Normal 7 8" xfId="564"/>
    <cellStyle name="Normal 8 2" xfId="565"/>
    <cellStyle name="Normal 8 3" xfId="566"/>
    <cellStyle name="Normal 8 4" xfId="567"/>
    <cellStyle name="Normal 8 5" xfId="568"/>
    <cellStyle name="Normal 9 2" xfId="569"/>
    <cellStyle name="Normal 9 2 2" xfId="570"/>
    <cellStyle name="Normal 9 2 3" xfId="571"/>
    <cellStyle name="Normal 9 3" xfId="572"/>
    <cellStyle name="Normal 9 4" xfId="573"/>
    <cellStyle name="Normal 9 5" xfId="574"/>
    <cellStyle name="Normal 9 5 2" xfId="575"/>
    <cellStyle name="Normal 9 5 3" xfId="576"/>
    <cellStyle name="Normal 9 6" xfId="577"/>
    <cellStyle name="Normal 9 6 2" xfId="578"/>
    <cellStyle name="Normal 9 6 3" xfId="579"/>
    <cellStyle name="Normal 9 7" xfId="580"/>
  </cellStyles>
  <dxfs count="0"/>
  <tableStyles count="0" defaultTableStyle="TableStyleMedium2" defaultPivotStyle="PivotStyleLight16"/>
  <colors>
    <mruColors>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45" sqref="A45"/>
    </sheetView>
  </sheetViews>
  <sheetFormatPr defaultRowHeight="15"/>
  <cols>
    <col min="1" max="1" width="111.7109375" customWidth="1"/>
  </cols>
  <sheetData>
    <row r="1" spans="1:1" ht="27.75" customHeight="1">
      <c r="A1" s="15" t="s">
        <v>155</v>
      </c>
    </row>
    <row r="3" spans="1:1" ht="31.5">
      <c r="A3" s="14" t="s">
        <v>93</v>
      </c>
    </row>
    <row r="5" spans="1:1" ht="15.75">
      <c r="A5" s="33" t="s">
        <v>94</v>
      </c>
    </row>
    <row r="6" spans="1:1" ht="15.75">
      <c r="A6" s="31"/>
    </row>
    <row r="7" spans="1:1" ht="15.75">
      <c r="A7" s="30" t="s">
        <v>95</v>
      </c>
    </row>
    <row r="8" spans="1:1" ht="15.75">
      <c r="A8" s="32"/>
    </row>
    <row r="9" spans="1:1" ht="15.75">
      <c r="A9" s="34" t="s">
        <v>96</v>
      </c>
    </row>
    <row r="10" spans="1:1" ht="15.75">
      <c r="A10" s="29"/>
    </row>
    <row r="11" spans="1:1" ht="31.5">
      <c r="A11" s="36" t="s">
        <v>97</v>
      </c>
    </row>
    <row r="12" spans="1:1" ht="15.75">
      <c r="A12" s="35"/>
    </row>
    <row r="13" spans="1:1" ht="15.75">
      <c r="A13"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workbookViewId="0">
      <selection activeCell="B92" sqref="B92"/>
    </sheetView>
  </sheetViews>
  <sheetFormatPr defaultRowHeight="15"/>
  <cols>
    <col min="1" max="1" width="5.85546875" style="2" customWidth="1"/>
    <col min="2" max="2" width="115.85546875" customWidth="1"/>
    <col min="3" max="3" width="17.28515625" customWidth="1"/>
    <col min="4" max="4" width="17.140625" customWidth="1"/>
    <col min="5" max="5" width="16" customWidth="1"/>
    <col min="6" max="6" width="37.42578125" style="2" customWidth="1"/>
    <col min="7" max="7" width="72.5703125" customWidth="1"/>
  </cols>
  <sheetData>
    <row r="1" spans="1:7" ht="18.75">
      <c r="A1" s="38"/>
      <c r="B1" s="39"/>
      <c r="C1" s="39"/>
      <c r="D1" s="39"/>
      <c r="E1" s="39"/>
    </row>
    <row r="2" spans="1:7" ht="18.75">
      <c r="A2" s="38"/>
      <c r="B2" s="40" t="s">
        <v>103</v>
      </c>
      <c r="C2" s="39"/>
      <c r="D2" s="39"/>
      <c r="E2" s="39"/>
      <c r="F2" s="66"/>
      <c r="G2" s="5"/>
    </row>
    <row r="3" spans="1:7" ht="18.75">
      <c r="A3" s="38"/>
      <c r="B3" s="40"/>
      <c r="C3" s="39"/>
      <c r="D3" s="39"/>
      <c r="E3" s="39"/>
      <c r="F3" s="66"/>
      <c r="G3" s="5"/>
    </row>
    <row r="4" spans="1:7" ht="18.75">
      <c r="A4" s="38"/>
      <c r="B4" s="40" t="s">
        <v>0</v>
      </c>
      <c r="C4" s="39"/>
      <c r="D4" s="39"/>
      <c r="E4" s="39"/>
      <c r="F4" s="66"/>
      <c r="G4" s="5"/>
    </row>
    <row r="5" spans="1:7" ht="18.75">
      <c r="A5" s="38"/>
      <c r="B5" s="40"/>
      <c r="C5" s="39"/>
      <c r="D5" s="39"/>
      <c r="E5" s="39"/>
      <c r="F5" s="66"/>
      <c r="G5" s="5"/>
    </row>
    <row r="6" spans="1:7" ht="18.75">
      <c r="A6" s="38" t="s">
        <v>21</v>
      </c>
      <c r="B6" s="39" t="s">
        <v>104</v>
      </c>
      <c r="C6" s="39"/>
      <c r="D6" s="41"/>
      <c r="E6" s="39"/>
      <c r="F6" s="66"/>
      <c r="G6" s="5"/>
    </row>
    <row r="7" spans="1:7" ht="18.75">
      <c r="A7" s="38"/>
      <c r="B7" s="39"/>
      <c r="C7" s="39"/>
      <c r="D7" s="42"/>
      <c r="E7" s="39"/>
      <c r="F7" s="66"/>
      <c r="G7" s="5"/>
    </row>
    <row r="8" spans="1:7" ht="18.75">
      <c r="A8" s="38" t="s">
        <v>22</v>
      </c>
      <c r="B8" s="39" t="s">
        <v>61</v>
      </c>
      <c r="C8" s="39"/>
      <c r="D8" s="42"/>
      <c r="E8" s="39"/>
      <c r="F8" s="66"/>
      <c r="G8" s="5"/>
    </row>
    <row r="9" spans="1:7" ht="18.75">
      <c r="A9" s="38"/>
      <c r="B9" s="39" t="s">
        <v>105</v>
      </c>
      <c r="C9" s="39"/>
      <c r="D9" s="41"/>
      <c r="E9" s="39"/>
      <c r="F9" s="66"/>
      <c r="G9" s="5"/>
    </row>
    <row r="10" spans="1:7" ht="18.75">
      <c r="A10" s="38"/>
      <c r="B10" s="39" t="s">
        <v>106</v>
      </c>
      <c r="C10" s="39"/>
      <c r="D10" s="41"/>
      <c r="E10" s="39"/>
      <c r="F10" s="66"/>
      <c r="G10" s="5"/>
    </row>
    <row r="11" spans="1:7" ht="18.75">
      <c r="A11" s="38"/>
      <c r="B11" s="39" t="s">
        <v>107</v>
      </c>
      <c r="C11" s="39"/>
      <c r="D11" s="41"/>
      <c r="E11" s="39"/>
      <c r="F11" s="66"/>
      <c r="G11" s="5"/>
    </row>
    <row r="12" spans="1:7" ht="18.75">
      <c r="A12" s="38"/>
      <c r="B12" s="39"/>
      <c r="C12" s="39"/>
      <c r="D12" s="42"/>
      <c r="E12" s="39"/>
      <c r="F12" s="66"/>
      <c r="G12" s="5"/>
    </row>
    <row r="13" spans="1:7" ht="18.75">
      <c r="A13" s="38" t="s">
        <v>23</v>
      </c>
      <c r="B13" s="39" t="s">
        <v>62</v>
      </c>
      <c r="C13" s="39"/>
      <c r="D13" s="39"/>
      <c r="E13" s="43">
        <f>D6-D9-D10-D11</f>
        <v>0</v>
      </c>
      <c r="F13" s="66"/>
      <c r="G13" s="5"/>
    </row>
    <row r="14" spans="1:7" ht="18.75">
      <c r="A14" s="38"/>
      <c r="B14" s="39"/>
      <c r="C14" s="39"/>
      <c r="D14" s="39"/>
      <c r="E14" s="44"/>
      <c r="F14" s="66"/>
      <c r="G14" s="5"/>
    </row>
    <row r="15" spans="1:7" ht="18.75">
      <c r="A15" s="38"/>
      <c r="B15" s="39"/>
      <c r="C15" s="39"/>
      <c r="D15" s="39"/>
      <c r="E15" s="42"/>
      <c r="F15" s="66"/>
      <c r="G15" s="5"/>
    </row>
    <row r="16" spans="1:7" ht="18.75">
      <c r="A16" s="38"/>
      <c r="B16" s="40" t="s">
        <v>2</v>
      </c>
      <c r="C16" s="39"/>
      <c r="D16" s="39"/>
      <c r="E16" s="42"/>
      <c r="F16" s="66"/>
      <c r="G16" s="5"/>
    </row>
    <row r="17" spans="1:7" ht="18.75">
      <c r="A17" s="38"/>
      <c r="B17" s="39"/>
      <c r="C17" s="39"/>
      <c r="D17" s="39"/>
      <c r="E17" s="39"/>
      <c r="F17" s="66"/>
      <c r="G17" s="5"/>
    </row>
    <row r="18" spans="1:7" ht="31.5">
      <c r="A18" s="45" t="s">
        <v>24</v>
      </c>
      <c r="B18" s="46" t="s">
        <v>57</v>
      </c>
      <c r="C18" s="46"/>
      <c r="D18" s="46"/>
      <c r="E18" s="47">
        <f>E13*0.014</f>
        <v>0</v>
      </c>
      <c r="F18" s="6" t="s">
        <v>135</v>
      </c>
      <c r="G18" s="7" t="s">
        <v>63</v>
      </c>
    </row>
    <row r="19" spans="1:7" ht="18.75">
      <c r="A19" s="38"/>
      <c r="B19" s="39" t="s">
        <v>48</v>
      </c>
      <c r="C19" s="39"/>
      <c r="D19" s="39"/>
      <c r="E19" s="39"/>
      <c r="F19" s="66"/>
      <c r="G19" s="5"/>
    </row>
    <row r="20" spans="1:7" ht="18.75">
      <c r="A20" s="38"/>
      <c r="B20" s="39"/>
      <c r="C20" s="39"/>
      <c r="D20" s="39"/>
      <c r="E20" s="39"/>
      <c r="F20" s="66"/>
      <c r="G20" s="5"/>
    </row>
    <row r="21" spans="1:7" ht="63">
      <c r="A21" s="48" t="s">
        <v>25</v>
      </c>
      <c r="B21" s="55" t="s">
        <v>101</v>
      </c>
      <c r="C21" s="50"/>
      <c r="D21" s="51"/>
      <c r="E21" s="49"/>
      <c r="F21" s="6" t="s">
        <v>136</v>
      </c>
      <c r="G21" s="8" t="s">
        <v>64</v>
      </c>
    </row>
    <row r="22" spans="1:7" ht="18.75">
      <c r="A22" s="38"/>
      <c r="B22" s="39"/>
      <c r="C22" s="39"/>
      <c r="D22" s="39"/>
      <c r="E22" s="39"/>
      <c r="F22" s="66"/>
      <c r="G22" s="5"/>
    </row>
    <row r="23" spans="1:7" ht="18.75">
      <c r="A23" s="38" t="s">
        <v>26</v>
      </c>
      <c r="B23" s="39" t="s">
        <v>108</v>
      </c>
      <c r="C23" s="41"/>
      <c r="D23" s="42"/>
      <c r="E23" s="39"/>
      <c r="F23" s="9" t="s">
        <v>137</v>
      </c>
      <c r="G23" s="5" t="s">
        <v>65</v>
      </c>
    </row>
    <row r="24" spans="1:7" ht="18.75">
      <c r="A24" s="38"/>
      <c r="B24" s="39" t="s">
        <v>89</v>
      </c>
      <c r="C24" s="41"/>
      <c r="D24" s="42"/>
      <c r="E24" s="39"/>
      <c r="F24" s="9"/>
      <c r="G24" s="5"/>
    </row>
    <row r="25" spans="1:7" ht="18.75">
      <c r="A25" s="38"/>
      <c r="B25" s="39" t="s">
        <v>27</v>
      </c>
      <c r="C25" s="42"/>
      <c r="D25" s="41">
        <f>IF(C23-C24&gt;0,C23-C24,0)</f>
        <v>0</v>
      </c>
      <c r="E25" s="39"/>
      <c r="F25" s="9"/>
      <c r="G25" s="5"/>
    </row>
    <row r="26" spans="1:7" ht="18.75">
      <c r="A26" s="38"/>
      <c r="B26" s="39"/>
      <c r="C26" s="39"/>
      <c r="D26" s="39"/>
      <c r="E26" s="39"/>
      <c r="F26" s="66"/>
      <c r="G26" s="5"/>
    </row>
    <row r="27" spans="1:7" ht="18.75">
      <c r="A27" s="38" t="s">
        <v>28</v>
      </c>
      <c r="B27" s="39" t="s">
        <v>90</v>
      </c>
      <c r="C27" s="39"/>
      <c r="D27" s="41"/>
      <c r="E27" s="39"/>
      <c r="F27" s="9" t="s">
        <v>138</v>
      </c>
      <c r="G27" s="5" t="s">
        <v>67</v>
      </c>
    </row>
    <row r="28" spans="1:7" ht="18.75">
      <c r="A28" s="38"/>
      <c r="B28" s="39"/>
      <c r="C28" s="39"/>
      <c r="D28" s="39"/>
      <c r="E28" s="39"/>
      <c r="F28" s="66"/>
      <c r="G28" s="5"/>
    </row>
    <row r="29" spans="1:7" ht="18.75">
      <c r="A29" s="38" t="s">
        <v>29</v>
      </c>
      <c r="B29" s="39" t="s">
        <v>91</v>
      </c>
      <c r="C29" s="39"/>
      <c r="D29" s="41"/>
      <c r="E29" s="39"/>
      <c r="F29" s="9" t="s">
        <v>139</v>
      </c>
      <c r="G29" s="5" t="s">
        <v>66</v>
      </c>
    </row>
    <row r="30" spans="1:7" ht="18.75">
      <c r="A30" s="38"/>
      <c r="B30" s="39"/>
      <c r="C30" s="39"/>
      <c r="D30" s="39"/>
      <c r="E30" s="39"/>
      <c r="F30" s="66"/>
      <c r="G30" s="5"/>
    </row>
    <row r="31" spans="1:7" ht="18.75">
      <c r="A31" s="48" t="s">
        <v>30</v>
      </c>
      <c r="B31" s="49" t="s">
        <v>92</v>
      </c>
      <c r="C31" s="49"/>
      <c r="D31" s="51"/>
      <c r="E31" s="49"/>
      <c r="F31" s="6" t="s">
        <v>140</v>
      </c>
      <c r="G31" s="10" t="s">
        <v>86</v>
      </c>
    </row>
    <row r="32" spans="1:7" ht="18.75">
      <c r="A32" s="48"/>
      <c r="B32" s="49"/>
      <c r="C32" s="49"/>
      <c r="D32" s="49"/>
      <c r="E32" s="49"/>
      <c r="F32" s="6"/>
      <c r="G32" s="10"/>
    </row>
    <row r="33" spans="1:7" ht="56.25">
      <c r="A33" s="48" t="s">
        <v>154</v>
      </c>
      <c r="B33" s="55" t="s">
        <v>153</v>
      </c>
      <c r="C33" s="49"/>
      <c r="D33" s="51"/>
      <c r="E33" s="49"/>
      <c r="F33" s="6" t="s">
        <v>141</v>
      </c>
      <c r="G33" s="69" t="s">
        <v>142</v>
      </c>
    </row>
    <row r="34" spans="1:7" ht="18.75">
      <c r="A34" s="48"/>
      <c r="B34" s="49"/>
      <c r="C34" s="49"/>
      <c r="D34" s="49"/>
      <c r="E34" s="49"/>
      <c r="F34" s="6"/>
      <c r="G34" s="68"/>
    </row>
    <row r="35" spans="1:7" ht="18.75">
      <c r="A35" s="38" t="s">
        <v>31</v>
      </c>
      <c r="B35" s="39" t="s">
        <v>1</v>
      </c>
      <c r="C35" s="39"/>
      <c r="D35" s="43">
        <f>SUM(D21:D33)</f>
        <v>0</v>
      </c>
      <c r="E35" s="39"/>
      <c r="F35" s="66"/>
      <c r="G35" s="5"/>
    </row>
    <row r="36" spans="1:7" ht="18.75">
      <c r="A36" s="38"/>
      <c r="B36" s="39"/>
      <c r="C36" s="39"/>
      <c r="D36" s="42"/>
      <c r="E36" s="39"/>
      <c r="F36" s="66"/>
      <c r="G36" s="5"/>
    </row>
    <row r="37" spans="1:7" ht="18.75">
      <c r="A37" s="38" t="s">
        <v>32</v>
      </c>
      <c r="B37" s="39" t="s">
        <v>109</v>
      </c>
      <c r="C37" s="39"/>
      <c r="D37" s="41"/>
      <c r="E37" s="39"/>
      <c r="F37" s="66"/>
      <c r="G37" s="5"/>
    </row>
    <row r="38" spans="1:7" ht="18.75">
      <c r="A38" s="38"/>
      <c r="B38" s="39"/>
      <c r="C38" s="39"/>
      <c r="D38" s="42"/>
      <c r="E38" s="39"/>
      <c r="F38" s="66"/>
      <c r="G38" s="5"/>
    </row>
    <row r="39" spans="1:7" ht="18.75">
      <c r="A39" s="38" t="s">
        <v>33</v>
      </c>
      <c r="B39" s="39" t="s">
        <v>102</v>
      </c>
      <c r="C39" s="61" t="e">
        <f>D35/(D37-D35)</f>
        <v>#DIV/0!</v>
      </c>
      <c r="D39" s="52"/>
      <c r="E39" s="39"/>
      <c r="F39" s="66"/>
      <c r="G39" s="5"/>
    </row>
    <row r="40" spans="1:7" ht="18.75">
      <c r="A40" s="38"/>
      <c r="B40" s="39"/>
      <c r="C40" s="52"/>
      <c r="D40" s="39"/>
      <c r="E40" s="39"/>
      <c r="F40" s="66"/>
      <c r="G40" s="5"/>
    </row>
    <row r="41" spans="1:7" ht="18.75">
      <c r="A41" s="38" t="s">
        <v>34</v>
      </c>
      <c r="B41" s="39" t="s">
        <v>56</v>
      </c>
      <c r="C41" s="39"/>
      <c r="D41" s="39"/>
      <c r="E41" s="42" t="e">
        <f>E13*C39</f>
        <v>#DIV/0!</v>
      </c>
      <c r="F41" s="66"/>
      <c r="G41" s="5"/>
    </row>
    <row r="42" spans="1:7" ht="18.75">
      <c r="A42" s="38"/>
      <c r="B42" s="39"/>
      <c r="C42" s="39"/>
      <c r="D42" s="39"/>
      <c r="E42" s="39"/>
      <c r="F42" s="66"/>
      <c r="G42" s="5"/>
    </row>
    <row r="43" spans="1:7" ht="18.75">
      <c r="A43" s="38" t="s">
        <v>35</v>
      </c>
      <c r="B43" s="53" t="s">
        <v>7</v>
      </c>
      <c r="C43" s="39"/>
      <c r="D43" s="39"/>
      <c r="E43" s="54" t="e">
        <f>SUM(E18:E41)</f>
        <v>#DIV/0!</v>
      </c>
      <c r="F43" s="66"/>
      <c r="G43" s="5"/>
    </row>
    <row r="44" spans="1:7" ht="18.75">
      <c r="A44" s="38"/>
      <c r="B44" s="39"/>
      <c r="C44" s="39"/>
      <c r="D44" s="39"/>
      <c r="E44" s="39"/>
      <c r="F44" s="66"/>
      <c r="G44" s="5"/>
    </row>
    <row r="45" spans="1:7" ht="18.75">
      <c r="A45" s="38"/>
      <c r="B45" s="40" t="s">
        <v>5</v>
      </c>
      <c r="C45" s="39"/>
      <c r="D45" s="39"/>
      <c r="E45" s="39"/>
      <c r="F45" s="66"/>
      <c r="G45" s="5"/>
    </row>
    <row r="46" spans="1:7" ht="18.75">
      <c r="A46" s="38"/>
      <c r="B46" s="39"/>
      <c r="C46" s="39"/>
      <c r="D46" s="39"/>
      <c r="E46" s="39"/>
      <c r="F46" s="66"/>
      <c r="G46" s="5"/>
    </row>
    <row r="47" spans="1:7" ht="18.75">
      <c r="A47" s="38" t="s">
        <v>36</v>
      </c>
      <c r="B47" s="39" t="s">
        <v>110</v>
      </c>
      <c r="C47" s="39"/>
      <c r="D47" s="41"/>
      <c r="E47" s="42"/>
      <c r="F47" s="9"/>
      <c r="G47" s="5"/>
    </row>
    <row r="48" spans="1:7" ht="18.75">
      <c r="A48" s="38"/>
      <c r="B48" s="39" t="s">
        <v>111</v>
      </c>
      <c r="C48" s="39"/>
      <c r="D48" s="41"/>
      <c r="E48" s="42"/>
      <c r="F48" s="9"/>
      <c r="G48" s="5"/>
    </row>
    <row r="49" spans="1:7" ht="63">
      <c r="A49" s="48"/>
      <c r="B49" s="49" t="s">
        <v>58</v>
      </c>
      <c r="C49" s="49"/>
      <c r="D49" s="49"/>
      <c r="E49" s="50">
        <f>IF(D47-D48&gt;0,D47-D48,0)</f>
        <v>0</v>
      </c>
      <c r="F49" s="6" t="s">
        <v>143</v>
      </c>
      <c r="G49" s="10" t="s">
        <v>68</v>
      </c>
    </row>
    <row r="50" spans="1:7" ht="18.75">
      <c r="A50" s="38"/>
      <c r="B50" s="39"/>
      <c r="C50" s="39"/>
      <c r="D50" s="39"/>
      <c r="E50" s="42"/>
      <c r="F50" s="67"/>
      <c r="G50" s="5"/>
    </row>
    <row r="51" spans="1:7" ht="63">
      <c r="A51" s="62" t="s">
        <v>37</v>
      </c>
      <c r="B51" s="63" t="s">
        <v>112</v>
      </c>
      <c r="C51" s="49"/>
      <c r="D51" s="64"/>
      <c r="E51" s="50"/>
      <c r="F51" s="6" t="s">
        <v>143</v>
      </c>
      <c r="G51" s="10" t="s">
        <v>71</v>
      </c>
    </row>
    <row r="52" spans="1:7" ht="18.75">
      <c r="A52" s="48"/>
      <c r="B52" s="55" t="s">
        <v>113</v>
      </c>
      <c r="C52" s="49"/>
      <c r="D52" s="60"/>
      <c r="E52" s="50"/>
      <c r="F52" s="6"/>
      <c r="G52" s="10"/>
    </row>
    <row r="53" spans="1:7" ht="18.75">
      <c r="A53" s="48"/>
      <c r="B53" s="55"/>
      <c r="C53" s="49"/>
      <c r="D53" s="55"/>
      <c r="E53" s="50">
        <f>IF(D51-D52&gt;0,D51-D52,0)</f>
        <v>0</v>
      </c>
      <c r="F53" s="6"/>
      <c r="G53" s="10"/>
    </row>
    <row r="54" spans="1:7" ht="18.75">
      <c r="A54" s="48"/>
      <c r="B54" s="55"/>
      <c r="C54" s="49"/>
      <c r="D54" s="55"/>
      <c r="E54" s="50"/>
      <c r="F54" s="6"/>
      <c r="G54" s="10"/>
    </row>
    <row r="55" spans="1:7" ht="18.75">
      <c r="A55" s="38"/>
      <c r="B55" s="39"/>
      <c r="C55" s="39"/>
      <c r="D55" s="39"/>
      <c r="E55" s="42"/>
      <c r="F55" s="67"/>
      <c r="G55" s="5"/>
    </row>
    <row r="56" spans="1:7" ht="63">
      <c r="A56" s="48" t="s">
        <v>38</v>
      </c>
      <c r="B56" s="49" t="s">
        <v>114</v>
      </c>
      <c r="C56" s="49"/>
      <c r="D56" s="49"/>
      <c r="E56" s="51"/>
      <c r="F56" s="6" t="s">
        <v>144</v>
      </c>
      <c r="G56" s="10" t="s">
        <v>69</v>
      </c>
    </row>
    <row r="57" spans="1:7" ht="18.75">
      <c r="A57" s="38"/>
      <c r="B57" s="39"/>
      <c r="C57" s="39"/>
      <c r="D57" s="39"/>
      <c r="E57" s="42"/>
      <c r="F57" s="67"/>
      <c r="G57" s="5"/>
    </row>
    <row r="58" spans="1:7" ht="47.25">
      <c r="A58" s="62" t="s">
        <v>39</v>
      </c>
      <c r="B58" s="63" t="s">
        <v>115</v>
      </c>
      <c r="C58" s="49"/>
      <c r="D58" s="49"/>
      <c r="E58" s="65"/>
      <c r="F58" s="6" t="s">
        <v>145</v>
      </c>
      <c r="G58" s="10" t="s">
        <v>70</v>
      </c>
    </row>
    <row r="59" spans="1:7" ht="18.75">
      <c r="A59" s="38"/>
      <c r="B59" s="39"/>
      <c r="C59" s="39"/>
      <c r="D59" s="39"/>
      <c r="E59" s="42"/>
      <c r="F59" s="67"/>
      <c r="G59" s="5"/>
    </row>
    <row r="60" spans="1:7" ht="18.75">
      <c r="A60" s="38"/>
      <c r="B60" s="39"/>
      <c r="C60" s="39"/>
      <c r="D60" s="39"/>
      <c r="E60" s="42"/>
      <c r="F60" s="67"/>
      <c r="G60" s="5"/>
    </row>
    <row r="61" spans="1:7" ht="18.75">
      <c r="A61" s="38" t="s">
        <v>40</v>
      </c>
      <c r="B61" s="39" t="s">
        <v>53</v>
      </c>
      <c r="C61" s="39"/>
      <c r="D61" s="39"/>
      <c r="E61" s="42"/>
      <c r="F61" s="67"/>
      <c r="G61" s="5"/>
    </row>
    <row r="62" spans="1:7" ht="79.5">
      <c r="A62" s="38"/>
      <c r="B62" s="56" t="s">
        <v>116</v>
      </c>
      <c r="C62" s="39"/>
      <c r="D62" s="39"/>
      <c r="E62" s="51"/>
      <c r="F62" s="6" t="s">
        <v>146</v>
      </c>
      <c r="G62" s="10" t="s">
        <v>73</v>
      </c>
    </row>
    <row r="63" spans="1:7" ht="18.75">
      <c r="A63" s="38"/>
      <c r="B63" s="39"/>
      <c r="C63" s="39"/>
      <c r="D63" s="39"/>
      <c r="E63" s="42"/>
      <c r="F63" s="67"/>
      <c r="G63" s="5"/>
    </row>
    <row r="64" spans="1:7" ht="18.75">
      <c r="A64" s="38"/>
      <c r="B64" s="39"/>
      <c r="C64" s="39"/>
      <c r="D64" s="39"/>
      <c r="E64" s="42"/>
      <c r="F64" s="67"/>
      <c r="G64" s="5"/>
    </row>
    <row r="65" spans="1:7" ht="78.75">
      <c r="A65" s="48" t="s">
        <v>41</v>
      </c>
      <c r="B65" s="49" t="s">
        <v>117</v>
      </c>
      <c r="C65" s="49"/>
      <c r="D65" s="49"/>
      <c r="E65" s="51"/>
      <c r="F65" s="6" t="s">
        <v>147</v>
      </c>
      <c r="G65" s="10" t="s">
        <v>72</v>
      </c>
    </row>
    <row r="66" spans="1:7" ht="18.75">
      <c r="A66" s="38"/>
      <c r="B66" s="39"/>
      <c r="C66" s="39"/>
      <c r="D66" s="39"/>
      <c r="E66" s="39"/>
      <c r="F66" s="67"/>
      <c r="G66" s="5"/>
    </row>
    <row r="67" spans="1:7" ht="47.25">
      <c r="A67" s="48" t="s">
        <v>42</v>
      </c>
      <c r="B67" s="49" t="s">
        <v>118</v>
      </c>
      <c r="C67" s="49"/>
      <c r="D67" s="51"/>
      <c r="E67" s="49"/>
      <c r="F67" s="6" t="s">
        <v>148</v>
      </c>
      <c r="G67" s="10" t="s">
        <v>74</v>
      </c>
    </row>
    <row r="68" spans="1:7" ht="63.75">
      <c r="A68" s="38"/>
      <c r="B68" s="49" t="s">
        <v>54</v>
      </c>
      <c r="C68" s="51"/>
      <c r="D68" s="50"/>
      <c r="E68" s="49"/>
      <c r="F68" s="6" t="s">
        <v>149</v>
      </c>
      <c r="G68" s="10" t="s">
        <v>82</v>
      </c>
    </row>
    <row r="69" spans="1:7" ht="18.75">
      <c r="A69" s="38"/>
      <c r="B69" s="39" t="s">
        <v>59</v>
      </c>
      <c r="C69" s="57">
        <f>C68*0.014</f>
        <v>0</v>
      </c>
      <c r="D69" s="39"/>
      <c r="E69" s="39"/>
      <c r="F69" s="67"/>
      <c r="G69" s="5"/>
    </row>
    <row r="70" spans="1:7" ht="18.75">
      <c r="A70" s="38"/>
      <c r="B70" s="39" t="s">
        <v>119</v>
      </c>
      <c r="C70" s="39"/>
      <c r="D70" s="42">
        <f>SUM(C68:C69)</f>
        <v>0</v>
      </c>
      <c r="E70" s="39"/>
      <c r="F70" s="67"/>
      <c r="G70" s="5"/>
    </row>
    <row r="71" spans="1:7" ht="18.75">
      <c r="A71" s="38"/>
      <c r="B71" s="39" t="s">
        <v>120</v>
      </c>
      <c r="C71" s="39"/>
      <c r="D71" s="39"/>
      <c r="E71" s="42">
        <f>IF(D67-D70&gt;0,D67-D70,0)</f>
        <v>0</v>
      </c>
      <c r="F71" s="67"/>
      <c r="G71" s="5"/>
    </row>
    <row r="72" spans="1:7" ht="18.75">
      <c r="A72" s="38"/>
      <c r="B72" s="39"/>
      <c r="C72" s="39"/>
      <c r="D72" s="39"/>
      <c r="E72" s="39"/>
      <c r="F72" s="67"/>
      <c r="G72" s="5"/>
    </row>
    <row r="73" spans="1:7" ht="47.25">
      <c r="A73" s="48" t="s">
        <v>43</v>
      </c>
      <c r="B73" s="49" t="s">
        <v>121</v>
      </c>
      <c r="C73" s="49"/>
      <c r="D73" s="51"/>
      <c r="E73" s="49"/>
      <c r="F73" s="6" t="s">
        <v>148</v>
      </c>
      <c r="G73" s="10" t="s">
        <v>75</v>
      </c>
    </row>
    <row r="74" spans="1:7" ht="63.75">
      <c r="A74" s="38"/>
      <c r="B74" s="49" t="s">
        <v>55</v>
      </c>
      <c r="C74" s="51"/>
      <c r="D74" s="49"/>
      <c r="E74" s="49"/>
      <c r="F74" s="6" t="s">
        <v>149</v>
      </c>
      <c r="G74" s="10" t="s">
        <v>82</v>
      </c>
    </row>
    <row r="75" spans="1:7" ht="18.75">
      <c r="A75" s="38"/>
      <c r="B75" s="39" t="s">
        <v>59</v>
      </c>
      <c r="C75" s="57">
        <f>C74*0.014</f>
        <v>0</v>
      </c>
      <c r="D75" s="39"/>
      <c r="E75" s="39"/>
      <c r="F75" s="67"/>
      <c r="G75" s="5"/>
    </row>
    <row r="76" spans="1:7" ht="18.75">
      <c r="A76" s="38"/>
      <c r="B76" s="39" t="s">
        <v>122</v>
      </c>
      <c r="C76" s="39"/>
      <c r="D76" s="42">
        <f>SUM(C74:C75)</f>
        <v>0</v>
      </c>
      <c r="E76" s="39"/>
      <c r="F76" s="67"/>
      <c r="G76" s="5"/>
    </row>
    <row r="77" spans="1:7" ht="18.75">
      <c r="A77" s="38"/>
      <c r="B77" s="39" t="s">
        <v>3</v>
      </c>
      <c r="C77" s="39"/>
      <c r="D77" s="39"/>
      <c r="E77" s="42">
        <f>IF(D73-D76&gt;0,D73-D76,0)</f>
        <v>0</v>
      </c>
      <c r="F77" s="67"/>
      <c r="G77" s="5"/>
    </row>
    <row r="78" spans="1:7" ht="18.75">
      <c r="A78" s="38"/>
      <c r="B78" s="39"/>
      <c r="C78" s="39"/>
      <c r="D78" s="39"/>
      <c r="E78" s="39"/>
      <c r="F78" s="67"/>
      <c r="G78" s="5"/>
    </row>
    <row r="79" spans="1:7" ht="47.25">
      <c r="A79" s="48" t="s">
        <v>44</v>
      </c>
      <c r="B79" s="49" t="s">
        <v>123</v>
      </c>
      <c r="C79" s="49"/>
      <c r="D79" s="51"/>
      <c r="E79" s="49"/>
      <c r="F79" s="6" t="s">
        <v>148</v>
      </c>
      <c r="G79" s="10" t="s">
        <v>75</v>
      </c>
    </row>
    <row r="80" spans="1:7" ht="63.75">
      <c r="A80" s="38"/>
      <c r="B80" s="49" t="s">
        <v>124</v>
      </c>
      <c r="C80" s="51"/>
      <c r="D80" s="49"/>
      <c r="E80" s="49"/>
      <c r="F80" s="6" t="s">
        <v>149</v>
      </c>
      <c r="G80" s="10" t="s">
        <v>82</v>
      </c>
    </row>
    <row r="81" spans="1:7" ht="18.75">
      <c r="A81" s="38"/>
      <c r="B81" s="39" t="s">
        <v>60</v>
      </c>
      <c r="C81" s="57">
        <f>C80*0.014</f>
        <v>0</v>
      </c>
      <c r="D81" s="39"/>
      <c r="E81" s="39"/>
      <c r="F81" s="67"/>
      <c r="G81" s="5"/>
    </row>
    <row r="82" spans="1:7" ht="18.75">
      <c r="A82" s="38"/>
      <c r="B82" s="39" t="s">
        <v>125</v>
      </c>
      <c r="C82" s="39"/>
      <c r="D82" s="42">
        <f>SUM(C80:C81)</f>
        <v>0</v>
      </c>
      <c r="E82" s="42"/>
      <c r="F82" s="67"/>
      <c r="G82" s="5"/>
    </row>
    <row r="83" spans="1:7" ht="18.75">
      <c r="A83" s="38"/>
      <c r="B83" s="39" t="s">
        <v>4</v>
      </c>
      <c r="C83" s="39"/>
      <c r="D83" s="39"/>
      <c r="E83" s="42">
        <f>IF(D79-D82&gt;0,D79-D82,0)</f>
        <v>0</v>
      </c>
      <c r="F83" s="67"/>
      <c r="G83" s="5"/>
    </row>
    <row r="84" spans="1:7" ht="18.75">
      <c r="A84" s="38"/>
      <c r="B84" s="39"/>
      <c r="C84" s="39"/>
      <c r="D84" s="39"/>
      <c r="E84" s="39"/>
      <c r="F84" s="67"/>
      <c r="G84" s="5"/>
    </row>
    <row r="85" spans="1:7" ht="18.75">
      <c r="A85" s="38"/>
      <c r="B85" s="40" t="s">
        <v>6</v>
      </c>
      <c r="C85" s="39"/>
      <c r="D85" s="39"/>
      <c r="E85" s="54">
        <f>SUM(E47:E83)</f>
        <v>0</v>
      </c>
      <c r="F85" s="67"/>
      <c r="G85" s="5"/>
    </row>
    <row r="86" spans="1:7" ht="18.75">
      <c r="A86" s="38"/>
      <c r="B86" s="39"/>
      <c r="C86" s="39"/>
      <c r="D86" s="39"/>
      <c r="E86" s="39"/>
      <c r="F86" s="67"/>
      <c r="G86" s="5"/>
    </row>
    <row r="87" spans="1:7" ht="18.75">
      <c r="A87" s="38"/>
      <c r="B87" s="39"/>
      <c r="C87" s="39"/>
      <c r="D87" s="39"/>
      <c r="E87" s="39"/>
      <c r="F87" s="67"/>
      <c r="G87" s="5"/>
    </row>
    <row r="88" spans="1:7" ht="18.75">
      <c r="A88" s="38"/>
      <c r="B88" s="58" t="s">
        <v>8</v>
      </c>
      <c r="C88" s="39"/>
      <c r="D88" s="39"/>
      <c r="E88" s="39"/>
      <c r="F88" s="67"/>
      <c r="G88" s="5"/>
    </row>
    <row r="89" spans="1:7" ht="18.75">
      <c r="A89" s="38"/>
      <c r="B89" s="39"/>
      <c r="C89" s="39"/>
      <c r="D89" s="39"/>
      <c r="E89" s="39"/>
      <c r="F89" s="67"/>
      <c r="G89" s="5"/>
    </row>
    <row r="90" spans="1:7" ht="126">
      <c r="A90" s="48" t="s">
        <v>45</v>
      </c>
      <c r="B90" s="49" t="s">
        <v>126</v>
      </c>
      <c r="C90" s="49"/>
      <c r="D90" s="49"/>
      <c r="E90" s="51"/>
      <c r="F90" s="6" t="s">
        <v>150</v>
      </c>
      <c r="G90" s="10" t="s">
        <v>83</v>
      </c>
    </row>
    <row r="91" spans="1:7" ht="18.75">
      <c r="A91" s="48" t="s">
        <v>98</v>
      </c>
      <c r="B91" s="49" t="s">
        <v>127</v>
      </c>
      <c r="C91" s="49"/>
      <c r="D91" s="49"/>
      <c r="E91" s="51"/>
      <c r="F91" s="6"/>
      <c r="G91" s="10"/>
    </row>
    <row r="92" spans="1:7" ht="18.75">
      <c r="A92" s="48" t="s">
        <v>99</v>
      </c>
      <c r="B92" s="49" t="s">
        <v>128</v>
      </c>
      <c r="C92" s="49"/>
      <c r="D92" s="49"/>
      <c r="E92" s="51"/>
      <c r="F92" s="6"/>
      <c r="G92" s="10"/>
    </row>
    <row r="93" spans="1:7" ht="18.75">
      <c r="A93" s="48"/>
      <c r="B93" s="49"/>
      <c r="C93" s="49"/>
      <c r="D93" s="49"/>
      <c r="E93" s="51"/>
      <c r="F93" s="6"/>
      <c r="G93" s="10"/>
    </row>
    <row r="94" spans="1:7" ht="18.75">
      <c r="A94" s="38"/>
      <c r="B94" s="39"/>
      <c r="C94" s="39"/>
      <c r="D94" s="39"/>
      <c r="E94" s="39"/>
      <c r="F94" s="67"/>
      <c r="G94" s="5"/>
    </row>
    <row r="95" spans="1:7" ht="18.75">
      <c r="A95" s="38" t="s">
        <v>46</v>
      </c>
      <c r="B95" s="53" t="s">
        <v>9</v>
      </c>
      <c r="C95" s="39"/>
      <c r="D95" s="39"/>
      <c r="E95" s="54">
        <f>SUM(E90:E94)</f>
        <v>0</v>
      </c>
      <c r="F95" s="67"/>
      <c r="G95" s="5"/>
    </row>
    <row r="96" spans="1:7" ht="14.25" customHeight="1">
      <c r="A96" s="38"/>
      <c r="B96" s="39"/>
      <c r="C96" s="39"/>
      <c r="D96" s="39"/>
      <c r="E96" s="39"/>
      <c r="F96" s="67"/>
      <c r="G96" s="5"/>
    </row>
    <row r="97" spans="1:7" ht="18.75">
      <c r="A97" s="38"/>
      <c r="B97" s="39"/>
      <c r="C97" s="39"/>
      <c r="D97" s="39"/>
      <c r="E97" s="39"/>
      <c r="F97" s="67"/>
      <c r="G97" s="5"/>
    </row>
    <row r="98" spans="1:7" ht="19.5" thickBot="1">
      <c r="A98" s="38" t="s">
        <v>47</v>
      </c>
      <c r="B98" s="53" t="s">
        <v>10</v>
      </c>
      <c r="C98" s="39"/>
      <c r="D98" s="39"/>
      <c r="E98" s="59" t="e">
        <f>E13+E43+E85+E95</f>
        <v>#DIV/0!</v>
      </c>
      <c r="F98" s="67"/>
      <c r="G98" s="5"/>
    </row>
    <row r="99" spans="1:7" ht="19.5" thickTop="1">
      <c r="A99" s="38"/>
      <c r="B99" s="39"/>
      <c r="C99" s="39"/>
      <c r="D99" s="39"/>
      <c r="E99" s="39"/>
      <c r="F99" s="67"/>
      <c r="G99" s="5"/>
    </row>
    <row r="100" spans="1:7" ht="15.75">
      <c r="A100" s="28"/>
      <c r="B100" s="26"/>
      <c r="C100" s="26"/>
      <c r="D100" s="26"/>
      <c r="E100" s="26"/>
      <c r="F100" s="66"/>
      <c r="G100" s="5"/>
    </row>
    <row r="101" spans="1:7" ht="15.75">
      <c r="B101" s="5"/>
      <c r="C101" s="5"/>
      <c r="D101" s="5"/>
      <c r="E101" s="5"/>
      <c r="F101" s="66"/>
      <c r="G101" s="5"/>
    </row>
    <row r="102" spans="1:7" ht="15.75">
      <c r="B102" s="5"/>
      <c r="C102" s="5"/>
      <c r="D102" s="5"/>
      <c r="E102" s="5"/>
      <c r="F102" s="66"/>
      <c r="G102" s="5"/>
    </row>
  </sheetData>
  <pageMargins left="0.7" right="0.7" top="0.75" bottom="0.75" header="0.3" footer="0.3"/>
  <pageSetup scale="54" fitToHeight="0" orientation="portrait" r:id="rId1"/>
  <rowBreaks count="5" manualBreakCount="5">
    <brk id="14" max="16383" man="1"/>
    <brk id="43" max="16383" man="1"/>
    <brk id="65" max="16383" man="1"/>
    <brk id="86"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election activeCell="A77" sqref="A77"/>
    </sheetView>
  </sheetViews>
  <sheetFormatPr defaultRowHeight="15"/>
  <cols>
    <col min="1" max="1" width="83" customWidth="1"/>
    <col min="2" max="2" width="3.7109375" customWidth="1"/>
    <col min="3" max="3" width="16.42578125" customWidth="1"/>
    <col min="4" max="4" width="16.28515625" customWidth="1"/>
    <col min="5" max="5" width="128.28515625" customWidth="1"/>
  </cols>
  <sheetData>
    <row r="1" spans="1:11">
      <c r="A1" s="25"/>
      <c r="B1" s="25"/>
      <c r="C1" s="25"/>
      <c r="D1" s="25"/>
      <c r="E1" s="1"/>
      <c r="F1" s="1"/>
      <c r="G1" s="1"/>
      <c r="H1" s="1"/>
      <c r="I1" s="1"/>
      <c r="J1" s="1"/>
      <c r="K1" s="1"/>
    </row>
    <row r="2" spans="1:11">
      <c r="A2" s="25"/>
      <c r="B2" s="25"/>
      <c r="C2" s="25"/>
      <c r="D2" s="25"/>
      <c r="E2" s="1"/>
      <c r="F2" s="1"/>
      <c r="G2" s="1"/>
      <c r="H2" s="1"/>
      <c r="I2" s="1"/>
      <c r="J2" s="1"/>
      <c r="K2" s="1"/>
    </row>
    <row r="3" spans="1:11">
      <c r="A3" s="25"/>
      <c r="B3" s="25"/>
      <c r="C3" s="25"/>
      <c r="D3" s="25"/>
      <c r="E3" s="1"/>
      <c r="F3" s="1"/>
      <c r="G3" s="1"/>
      <c r="H3" s="1"/>
      <c r="I3" s="1"/>
      <c r="J3" s="1"/>
      <c r="K3" s="1"/>
    </row>
    <row r="4" spans="1:11">
      <c r="A4" s="25"/>
      <c r="B4" s="25"/>
      <c r="C4" s="25"/>
      <c r="D4" s="25"/>
      <c r="E4" s="1"/>
      <c r="F4" s="1"/>
      <c r="G4" s="1"/>
      <c r="H4" s="1"/>
      <c r="I4" s="1"/>
      <c r="J4" s="1"/>
      <c r="K4" s="1"/>
    </row>
    <row r="5" spans="1:11">
      <c r="A5" s="24" t="s">
        <v>11</v>
      </c>
      <c r="B5" s="24"/>
      <c r="C5" s="23"/>
      <c r="D5" s="25"/>
      <c r="E5" s="4" t="s">
        <v>151</v>
      </c>
      <c r="F5" s="3"/>
      <c r="G5" s="3"/>
      <c r="H5" s="3"/>
      <c r="I5" s="1"/>
      <c r="J5" s="1"/>
      <c r="K5" s="1"/>
    </row>
    <row r="6" spans="1:11">
      <c r="A6" s="25"/>
      <c r="B6" s="25"/>
      <c r="C6" s="25"/>
      <c r="D6" s="25"/>
      <c r="E6" s="1"/>
      <c r="F6" s="1"/>
      <c r="G6" s="1"/>
      <c r="H6" s="1"/>
      <c r="I6" s="1"/>
      <c r="J6" s="1"/>
      <c r="K6" s="1"/>
    </row>
    <row r="7" spans="1:11">
      <c r="A7" s="22" t="s">
        <v>49</v>
      </c>
      <c r="B7" s="22"/>
      <c r="C7" s="11"/>
      <c r="D7" s="25"/>
      <c r="E7" s="1" t="s">
        <v>76</v>
      </c>
      <c r="F7" s="1"/>
      <c r="G7" s="1"/>
      <c r="H7" s="1"/>
      <c r="I7" s="1"/>
      <c r="J7" s="1"/>
      <c r="K7" s="1"/>
    </row>
    <row r="8" spans="1:11">
      <c r="A8" s="22" t="s">
        <v>50</v>
      </c>
      <c r="B8" s="22"/>
      <c r="C8" s="11"/>
      <c r="D8" s="22" t="str">
        <f>IF((C8-C7)&lt;0,"Decline","No")</f>
        <v>No</v>
      </c>
      <c r="E8" s="1" t="s">
        <v>77</v>
      </c>
      <c r="F8" s="1"/>
      <c r="G8" s="1"/>
      <c r="H8" s="1"/>
      <c r="I8" s="1"/>
      <c r="J8" s="1"/>
      <c r="K8" s="1"/>
    </row>
    <row r="9" spans="1:11">
      <c r="A9" s="22" t="s">
        <v>51</v>
      </c>
      <c r="B9" s="22"/>
      <c r="C9" s="11"/>
      <c r="D9" s="22" t="str">
        <f t="shared" ref="D9:D10" si="0">IF((C9-C8)&lt;0,"Decline","No")</f>
        <v>No</v>
      </c>
      <c r="E9" s="1"/>
      <c r="F9" s="1"/>
      <c r="G9" s="1"/>
      <c r="H9" s="1"/>
      <c r="I9" s="1"/>
      <c r="J9" s="1"/>
      <c r="K9" s="1"/>
    </row>
    <row r="10" spans="1:11">
      <c r="A10" s="22" t="s">
        <v>129</v>
      </c>
      <c r="B10" s="22"/>
      <c r="C10" s="11"/>
      <c r="D10" s="22" t="str">
        <f t="shared" si="0"/>
        <v>No</v>
      </c>
      <c r="E10" s="1" t="s">
        <v>78</v>
      </c>
      <c r="F10" s="1"/>
      <c r="G10" s="1"/>
      <c r="H10" s="1"/>
      <c r="I10" s="1"/>
      <c r="J10" s="1"/>
      <c r="K10" s="1"/>
    </row>
    <row r="11" spans="1:11">
      <c r="A11" s="25"/>
      <c r="B11" s="25"/>
      <c r="C11" s="22"/>
      <c r="D11" s="25"/>
      <c r="E11" s="1" t="s">
        <v>85</v>
      </c>
      <c r="F11" s="1"/>
      <c r="G11" s="1"/>
      <c r="H11" s="1"/>
      <c r="I11" s="1"/>
      <c r="J11" s="1"/>
      <c r="K11" s="1"/>
    </row>
    <row r="12" spans="1:11">
      <c r="A12" s="25"/>
      <c r="B12" s="25"/>
      <c r="C12" s="22"/>
      <c r="D12" s="25"/>
      <c r="E12" s="1" t="s">
        <v>79</v>
      </c>
      <c r="F12" s="1"/>
      <c r="G12" s="1"/>
      <c r="H12" s="1"/>
      <c r="I12" s="1"/>
      <c r="J12" s="1"/>
      <c r="K12" s="1"/>
    </row>
    <row r="13" spans="1:11">
      <c r="A13" s="22" t="s">
        <v>12</v>
      </c>
      <c r="B13" s="25"/>
      <c r="C13" s="19" t="e">
        <f>AVERAGE(C8:C10)</f>
        <v>#DIV/0!</v>
      </c>
      <c r="D13" s="25"/>
      <c r="E13" s="1" t="s">
        <v>80</v>
      </c>
      <c r="F13" s="1"/>
      <c r="G13" s="1"/>
      <c r="H13" s="1"/>
      <c r="I13" s="1"/>
      <c r="J13" s="1"/>
      <c r="K13" s="1"/>
    </row>
    <row r="14" spans="1:11">
      <c r="A14" s="22" t="s">
        <v>130</v>
      </c>
      <c r="B14" s="25"/>
      <c r="C14" s="19" t="e">
        <f>C13*0.013</f>
        <v>#DIV/0!</v>
      </c>
      <c r="D14" s="25"/>
      <c r="E14" s="1" t="s">
        <v>87</v>
      </c>
      <c r="F14" s="1"/>
      <c r="G14" s="1"/>
      <c r="H14" s="1"/>
      <c r="I14" s="1"/>
      <c r="J14" s="1"/>
      <c r="K14" s="1"/>
    </row>
    <row r="15" spans="1:11">
      <c r="A15" s="22" t="s">
        <v>13</v>
      </c>
      <c r="B15" s="25"/>
      <c r="C15" s="19" t="e">
        <f>SUM(C13:C14)</f>
        <v>#DIV/0!</v>
      </c>
      <c r="D15" s="25"/>
      <c r="E15" s="1"/>
      <c r="F15" s="1"/>
      <c r="G15" s="1"/>
      <c r="H15" s="1"/>
      <c r="I15" s="1"/>
      <c r="J15" s="1"/>
      <c r="K15" s="1"/>
    </row>
    <row r="16" spans="1:11">
      <c r="A16" s="25"/>
      <c r="B16" s="25"/>
      <c r="C16" s="25"/>
      <c r="D16" s="25"/>
      <c r="E16" s="1"/>
      <c r="F16" s="1"/>
      <c r="G16" s="1"/>
      <c r="H16" s="1"/>
      <c r="I16" s="1"/>
      <c r="J16" s="1"/>
      <c r="K16" s="1"/>
    </row>
    <row r="17" spans="1:11">
      <c r="A17" s="22" t="s">
        <v>131</v>
      </c>
      <c r="B17" s="25"/>
      <c r="C17" s="11"/>
      <c r="D17" s="25"/>
      <c r="E17" s="1"/>
      <c r="F17" s="1"/>
      <c r="G17" s="1"/>
      <c r="H17" s="1"/>
      <c r="I17" s="1"/>
      <c r="J17" s="1"/>
      <c r="K17" s="1"/>
    </row>
    <row r="18" spans="1:11">
      <c r="A18" s="25"/>
      <c r="B18" s="25"/>
      <c r="C18" s="25"/>
      <c r="D18" s="25"/>
      <c r="E18" s="1"/>
      <c r="F18" s="1"/>
      <c r="G18" s="1"/>
      <c r="H18" s="1"/>
      <c r="I18" s="1"/>
      <c r="J18" s="1"/>
      <c r="K18" s="1"/>
    </row>
    <row r="19" spans="1:11">
      <c r="A19" s="21" t="s">
        <v>20</v>
      </c>
      <c r="B19" s="20"/>
      <c r="C19" s="21" t="e">
        <f>IF(C17&gt;C15,"No","Yes")</f>
        <v>#DIV/0!</v>
      </c>
      <c r="D19" s="25"/>
      <c r="E19" s="1"/>
      <c r="F19" s="1"/>
      <c r="G19" s="1"/>
      <c r="H19" s="1"/>
      <c r="I19" s="1"/>
      <c r="J19" s="1"/>
      <c r="K19" s="1"/>
    </row>
    <row r="20" spans="1:11">
      <c r="A20" s="25"/>
      <c r="B20" s="25"/>
      <c r="C20" s="25"/>
      <c r="D20" s="25"/>
      <c r="E20" s="1"/>
      <c r="F20" s="1"/>
      <c r="G20" s="1"/>
      <c r="H20" s="1"/>
      <c r="I20" s="1"/>
      <c r="J20" s="1"/>
      <c r="K20" s="1"/>
    </row>
    <row r="21" spans="1:11">
      <c r="A21" s="25"/>
      <c r="B21" s="25"/>
      <c r="C21" s="25"/>
      <c r="D21" s="25"/>
      <c r="E21" s="1"/>
      <c r="F21" s="1"/>
      <c r="G21" s="1"/>
      <c r="H21" s="1"/>
      <c r="I21" s="1"/>
      <c r="J21" s="1"/>
      <c r="K21" s="1"/>
    </row>
    <row r="22" spans="1:11">
      <c r="A22" s="25"/>
      <c r="B22" s="25"/>
      <c r="C22" s="25"/>
      <c r="D22" s="25"/>
      <c r="E22" s="1"/>
      <c r="F22" s="1"/>
      <c r="G22" s="1"/>
      <c r="H22" s="1"/>
      <c r="I22" s="1"/>
      <c r="J22" s="1"/>
      <c r="K22" s="1"/>
    </row>
    <row r="23" spans="1:11">
      <c r="A23" s="25"/>
      <c r="B23" s="25"/>
      <c r="C23" s="25"/>
      <c r="D23" s="25"/>
      <c r="E23" s="1"/>
      <c r="F23" s="1"/>
      <c r="G23" s="1"/>
      <c r="H23" s="1"/>
      <c r="I23" s="1"/>
      <c r="J23" s="1"/>
      <c r="K23" s="1"/>
    </row>
    <row r="24" spans="1:11">
      <c r="A24" s="25"/>
      <c r="B24" s="25"/>
      <c r="C24" s="25"/>
      <c r="D24" s="25"/>
      <c r="E24" s="1"/>
      <c r="F24" s="1"/>
      <c r="G24" s="1"/>
      <c r="H24" s="1"/>
      <c r="I24" s="1"/>
      <c r="J24" s="1"/>
      <c r="K24" s="1"/>
    </row>
    <row r="25" spans="1:11">
      <c r="A25" s="25"/>
      <c r="B25" s="25"/>
      <c r="C25" s="25"/>
      <c r="D25" s="25"/>
      <c r="E25" s="1"/>
      <c r="F25" s="1"/>
      <c r="G25" s="1"/>
      <c r="H25" s="1"/>
      <c r="I25" s="1"/>
      <c r="J25" s="1"/>
      <c r="K25" s="1"/>
    </row>
    <row r="26" spans="1:11">
      <c r="A26" s="25"/>
      <c r="B26" s="25"/>
      <c r="C26" s="25"/>
      <c r="D26" s="25"/>
      <c r="E26" s="1"/>
      <c r="F26" s="1"/>
      <c r="G26" s="1"/>
      <c r="H26" s="1"/>
      <c r="I26" s="1"/>
      <c r="J26" s="1"/>
      <c r="K26" s="1"/>
    </row>
    <row r="27" spans="1:11">
      <c r="A27" s="24" t="s">
        <v>14</v>
      </c>
      <c r="B27" s="24"/>
      <c r="C27" s="25"/>
      <c r="D27" s="25"/>
      <c r="E27" s="1"/>
      <c r="F27" s="1"/>
      <c r="G27" s="1"/>
      <c r="H27" s="1"/>
      <c r="I27" s="1"/>
      <c r="J27" s="1"/>
      <c r="K27" s="1"/>
    </row>
    <row r="28" spans="1:11">
      <c r="A28" s="25"/>
      <c r="B28" s="25"/>
      <c r="C28" s="25"/>
      <c r="D28" s="25"/>
      <c r="E28" s="1"/>
      <c r="F28" s="1"/>
      <c r="G28" s="1"/>
      <c r="H28" s="1"/>
      <c r="I28" s="1"/>
      <c r="J28" s="1"/>
      <c r="K28" s="1"/>
    </row>
    <row r="29" spans="1:11">
      <c r="A29" s="22" t="s">
        <v>17</v>
      </c>
      <c r="B29" s="25"/>
      <c r="C29" s="12"/>
      <c r="D29" s="25"/>
      <c r="E29" s="4" t="s">
        <v>152</v>
      </c>
      <c r="F29" s="3"/>
      <c r="G29" s="3"/>
      <c r="H29" s="3"/>
      <c r="I29" s="1"/>
      <c r="J29" s="1"/>
      <c r="K29" s="1"/>
    </row>
    <row r="30" spans="1:11">
      <c r="A30" s="25"/>
      <c r="B30" s="25"/>
      <c r="C30" s="25"/>
      <c r="D30" s="25"/>
      <c r="E30" s="1"/>
      <c r="F30" s="1"/>
      <c r="G30" s="1"/>
      <c r="H30" s="1"/>
      <c r="I30" s="1"/>
      <c r="J30" s="1"/>
      <c r="K30" s="1"/>
    </row>
    <row r="31" spans="1:11">
      <c r="A31" s="25"/>
      <c r="B31" s="25"/>
      <c r="C31" s="25"/>
      <c r="D31" s="25"/>
      <c r="E31" s="1" t="s">
        <v>76</v>
      </c>
      <c r="F31" s="1"/>
      <c r="G31" s="1"/>
      <c r="H31" s="1"/>
      <c r="I31" s="1"/>
      <c r="J31" s="1"/>
      <c r="K31" s="1"/>
    </row>
    <row r="32" spans="1:11">
      <c r="A32" s="25"/>
      <c r="B32" s="25"/>
      <c r="C32" s="25"/>
      <c r="D32" s="25"/>
      <c r="E32" s="1" t="s">
        <v>77</v>
      </c>
      <c r="F32" s="1"/>
      <c r="G32" s="1"/>
      <c r="H32" s="1"/>
      <c r="I32" s="1"/>
      <c r="J32" s="1"/>
      <c r="K32" s="1"/>
    </row>
    <row r="33" spans="1:11">
      <c r="A33" s="25"/>
      <c r="B33" s="25"/>
      <c r="C33" s="25"/>
      <c r="D33" s="25"/>
      <c r="E33" s="1"/>
      <c r="F33" s="1"/>
      <c r="G33" s="1"/>
      <c r="H33" s="1"/>
      <c r="I33" s="1"/>
      <c r="J33" s="1"/>
      <c r="K33" s="1"/>
    </row>
    <row r="34" spans="1:11">
      <c r="A34" s="22" t="s">
        <v>132</v>
      </c>
      <c r="B34" s="25"/>
      <c r="C34" s="11"/>
      <c r="D34" s="25"/>
      <c r="E34" s="1" t="s">
        <v>84</v>
      </c>
      <c r="F34" s="1"/>
      <c r="G34" s="1"/>
      <c r="H34" s="1"/>
      <c r="I34" s="1"/>
      <c r="J34" s="1"/>
      <c r="K34" s="1"/>
    </row>
    <row r="35" spans="1:11">
      <c r="A35" s="22" t="s">
        <v>52</v>
      </c>
      <c r="B35" s="25"/>
      <c r="C35" s="11"/>
      <c r="D35" s="25"/>
      <c r="E35" s="1" t="s">
        <v>81</v>
      </c>
      <c r="F35" s="1"/>
      <c r="G35" s="1"/>
      <c r="H35" s="1"/>
      <c r="I35" s="1"/>
      <c r="J35" s="1"/>
      <c r="K35" s="1"/>
    </row>
    <row r="36" spans="1:11">
      <c r="A36" s="22" t="s">
        <v>15</v>
      </c>
      <c r="B36" s="25"/>
      <c r="C36" s="18">
        <f>C34-C35</f>
        <v>0</v>
      </c>
      <c r="D36" s="25"/>
      <c r="E36" s="1"/>
      <c r="F36" s="1"/>
      <c r="G36" s="1"/>
      <c r="H36" s="1"/>
      <c r="I36" s="1"/>
      <c r="J36" s="1"/>
      <c r="K36" s="1"/>
    </row>
    <row r="37" spans="1:11">
      <c r="A37" s="25"/>
      <c r="B37" s="25"/>
      <c r="C37" s="25"/>
      <c r="D37" s="25"/>
      <c r="E37" s="1"/>
      <c r="F37" s="1"/>
      <c r="G37" s="1"/>
      <c r="H37" s="1"/>
      <c r="I37" s="1"/>
      <c r="J37" s="1"/>
      <c r="K37" s="1"/>
    </row>
    <row r="38" spans="1:11">
      <c r="A38" s="25"/>
      <c r="B38" s="25"/>
      <c r="C38" s="25"/>
      <c r="D38" s="25"/>
      <c r="E38" s="1"/>
      <c r="F38" s="1"/>
      <c r="G38" s="1"/>
      <c r="H38" s="1"/>
      <c r="I38" s="1"/>
      <c r="J38" s="1"/>
      <c r="K38" s="1"/>
    </row>
    <row r="39" spans="1:11">
      <c r="A39" s="25"/>
      <c r="B39" s="25"/>
      <c r="C39" s="25"/>
      <c r="D39" s="25"/>
      <c r="E39" s="1"/>
      <c r="F39" s="1"/>
      <c r="G39" s="1"/>
      <c r="H39" s="1"/>
      <c r="I39" s="1"/>
      <c r="J39" s="1"/>
      <c r="K39" s="1"/>
    </row>
    <row r="40" spans="1:11">
      <c r="A40" s="25"/>
      <c r="B40" s="25"/>
      <c r="C40" s="25"/>
      <c r="D40" s="25"/>
      <c r="E40" s="1"/>
      <c r="F40" s="1"/>
      <c r="G40" s="1"/>
      <c r="H40" s="1"/>
      <c r="I40" s="1"/>
      <c r="J40" s="1"/>
      <c r="K40" s="1"/>
    </row>
    <row r="41" spans="1:11">
      <c r="A41" s="22" t="s">
        <v>16</v>
      </c>
      <c r="B41" s="25"/>
      <c r="C41" s="19">
        <f>'Computation '!E18</f>
        <v>0</v>
      </c>
      <c r="D41" s="25"/>
      <c r="E41" s="1" t="s">
        <v>134</v>
      </c>
      <c r="F41" s="1"/>
      <c r="G41" s="1"/>
      <c r="H41" s="1"/>
      <c r="I41" s="1"/>
      <c r="J41" s="1"/>
      <c r="K41" s="1"/>
    </row>
    <row r="42" spans="1:11">
      <c r="A42" s="22" t="s">
        <v>133</v>
      </c>
      <c r="B42" s="25"/>
      <c r="C42" s="17"/>
      <c r="D42" s="13"/>
      <c r="E42" s="1"/>
      <c r="F42" s="1"/>
      <c r="G42" s="1"/>
      <c r="H42" s="1"/>
      <c r="I42" s="1"/>
      <c r="J42" s="1"/>
      <c r="K42" s="1"/>
    </row>
    <row r="43" spans="1:11">
      <c r="A43" s="22" t="s">
        <v>88</v>
      </c>
      <c r="B43" s="25"/>
      <c r="C43" s="19">
        <f>D42*(C29/1000)</f>
        <v>0</v>
      </c>
      <c r="D43" s="25"/>
      <c r="E43" s="1"/>
      <c r="F43" s="1"/>
      <c r="G43" s="1"/>
      <c r="H43" s="1"/>
      <c r="I43" s="1"/>
      <c r="J43" s="1"/>
      <c r="K43" s="1"/>
    </row>
    <row r="44" spans="1:11">
      <c r="A44" s="22"/>
      <c r="B44" s="25"/>
      <c r="C44" s="19"/>
      <c r="D44" s="25"/>
      <c r="E44" s="1"/>
      <c r="F44" s="1"/>
      <c r="G44" s="1"/>
      <c r="H44" s="1"/>
      <c r="I44" s="1"/>
      <c r="J44" s="1"/>
      <c r="K44" s="1"/>
    </row>
    <row r="45" spans="1:11">
      <c r="A45" s="22" t="s">
        <v>18</v>
      </c>
      <c r="B45" s="25"/>
      <c r="C45" s="18">
        <f>SUM(C41:C43)</f>
        <v>0</v>
      </c>
      <c r="D45" s="25"/>
      <c r="E45" s="1"/>
      <c r="F45" s="1"/>
      <c r="G45" s="1"/>
      <c r="H45" s="1"/>
      <c r="I45" s="1"/>
      <c r="J45" s="1"/>
      <c r="K45" s="1"/>
    </row>
    <row r="46" spans="1:11">
      <c r="A46" s="25"/>
      <c r="B46" s="25"/>
      <c r="C46" s="25"/>
      <c r="D46" s="25"/>
      <c r="E46" s="1"/>
      <c r="F46" s="1"/>
      <c r="G46" s="1"/>
      <c r="H46" s="1"/>
      <c r="I46" s="1"/>
      <c r="J46" s="1"/>
      <c r="K46" s="1"/>
    </row>
    <row r="47" spans="1:11">
      <c r="A47" s="21" t="s">
        <v>19</v>
      </c>
      <c r="B47" s="25"/>
      <c r="C47" s="16" t="str">
        <f>IF(C36&lt;C45,"Yes","No")</f>
        <v>No</v>
      </c>
      <c r="D47" s="25"/>
      <c r="E47" s="1"/>
      <c r="F47" s="1"/>
      <c r="G47" s="1"/>
      <c r="H47" s="1"/>
      <c r="I47" s="1"/>
      <c r="J47" s="1"/>
      <c r="K47" s="1"/>
    </row>
    <row r="48" spans="1:11">
      <c r="A48" s="25"/>
      <c r="B48" s="25"/>
      <c r="C48" s="25"/>
      <c r="D48" s="25"/>
      <c r="E48" s="1"/>
      <c r="F48" s="1"/>
      <c r="G48" s="1"/>
      <c r="H48" s="1"/>
      <c r="I48" s="1"/>
      <c r="J48" s="1"/>
      <c r="K48" s="1"/>
    </row>
    <row r="49" spans="1:11">
      <c r="A49" s="25"/>
      <c r="B49" s="25"/>
      <c r="C49" s="25"/>
      <c r="D49" s="25"/>
      <c r="E49" s="1"/>
      <c r="F49" s="1"/>
      <c r="G49" s="1"/>
      <c r="H49" s="1"/>
      <c r="I49" s="1"/>
      <c r="J49" s="1"/>
      <c r="K49" s="1"/>
    </row>
    <row r="50" spans="1:11">
      <c r="A50" s="27"/>
      <c r="B50" s="27"/>
      <c r="C50" s="27"/>
      <c r="D50" s="27"/>
    </row>
    <row r="51" spans="1:11">
      <c r="A51" s="27"/>
      <c r="B51" s="27"/>
      <c r="C51" s="27"/>
      <c r="D51" s="27"/>
    </row>
  </sheetData>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defaultRowHeight="15"/>
  <cols>
    <col min="1" max="1" width="9.7109375" bestFit="1" customWidth="1"/>
  </cols>
  <sheetData>
    <row r="1" spans="1:1">
      <c r="A1" s="37">
        <v>42849</v>
      </c>
    </row>
    <row r="2" spans="1:1">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vt:lpstr>
      <vt:lpstr>Computation </vt:lpstr>
      <vt:lpstr>Other Tests </vt:lpstr>
      <vt:lpstr>Sheet1</vt:lpstr>
      <vt:lpstr>'Computation '!Print_Area</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Rbasinge</dc:creator>
  <cp:lastModifiedBy>Rbasinge</cp:lastModifiedBy>
  <cp:lastPrinted>2017-04-26T18:29:44Z</cp:lastPrinted>
  <dcterms:created xsi:type="dcterms:W3CDTF">2016-09-16T18:39:19Z</dcterms:created>
  <dcterms:modified xsi:type="dcterms:W3CDTF">2018-04-30T15:06:00Z</dcterms:modified>
</cp:coreProperties>
</file>