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97" activeTab="0"/>
  </bookViews>
  <sheets>
    <sheet name="Instructions" sheetId="1" r:id="rId1"/>
    <sheet name="Input" sheetId="2" r:id="rId2"/>
    <sheet name="Year-End Report" sheetId="3" r:id="rId3"/>
    <sheet name="1GenRec" sheetId="4" r:id="rId4"/>
    <sheet name="1GenExp" sheetId="5" r:id="rId5"/>
    <sheet name="2EmpBenRec" sheetId="6" r:id="rId6"/>
    <sheet name="2EmpBenExp" sheetId="7" r:id="rId7"/>
    <sheet name="3Rec" sheetId="8" r:id="rId8"/>
    <sheet name="3Exp" sheetId="9" r:id="rId9"/>
    <sheet name="4Rec" sheetId="10" r:id="rId10"/>
    <sheet name="4Exp" sheetId="11" r:id="rId11"/>
    <sheet name="5Rec" sheetId="12" r:id="rId12"/>
    <sheet name="5Exp" sheetId="13" r:id="rId13"/>
    <sheet name="6Rec" sheetId="14" r:id="rId14"/>
    <sheet name="6Exp" sheetId="15" r:id="rId15"/>
    <sheet name="Unpaid Bills" sheetId="16" r:id="rId16"/>
    <sheet name="Legend" sheetId="17" r:id="rId17"/>
  </sheets>
  <definedNames/>
  <calcPr fullCalcOnLoad="1"/>
</workbook>
</file>

<file path=xl/sharedStrings.xml><?xml version="1.0" encoding="utf-8"?>
<sst xmlns="http://schemas.openxmlformats.org/spreadsheetml/2006/main" count="266" uniqueCount="124">
  <si>
    <t>Cash</t>
  </si>
  <si>
    <t xml:space="preserve">Balance </t>
  </si>
  <si>
    <t>Total</t>
  </si>
  <si>
    <t>Receipts</t>
  </si>
  <si>
    <t xml:space="preserve">Total </t>
  </si>
  <si>
    <t>Expenditures</t>
  </si>
  <si>
    <t>Balance</t>
  </si>
  <si>
    <t>Unpaid Bills</t>
  </si>
  <si>
    <t>Date</t>
  </si>
  <si>
    <t>Check Number</t>
  </si>
  <si>
    <t>Supplies</t>
  </si>
  <si>
    <t>Equipment</t>
  </si>
  <si>
    <t>Other</t>
  </si>
  <si>
    <t>TOTAL</t>
  </si>
  <si>
    <t>Received From</t>
  </si>
  <si>
    <t>Interest Income</t>
  </si>
  <si>
    <t>County Treasurer</t>
  </si>
  <si>
    <t>Date Ordered</t>
  </si>
  <si>
    <t>Owed To</t>
  </si>
  <si>
    <t>Description</t>
  </si>
  <si>
    <t>Paid to/Description</t>
  </si>
  <si>
    <t>Amount Paid</t>
  </si>
  <si>
    <t>Reconciling total for all expenditures.</t>
  </si>
  <si>
    <t>Saving</t>
  </si>
  <si>
    <t>CD's</t>
  </si>
  <si>
    <t>Amount Received</t>
  </si>
  <si>
    <t>Total Cash Balance</t>
  </si>
  <si>
    <t>Page No.</t>
  </si>
  <si>
    <t>Totals</t>
  </si>
  <si>
    <t>Fund Name</t>
  </si>
  <si>
    <t>Co. Treas.</t>
  </si>
  <si>
    <t>on the Certificate Page:</t>
  </si>
  <si>
    <t>Enter fund names as found</t>
  </si>
  <si>
    <t>Name of Fund</t>
  </si>
  <si>
    <t>Cash Balance</t>
  </si>
  <si>
    <t>Expenditures Detail</t>
  </si>
  <si>
    <t>Receipts Detail</t>
  </si>
  <si>
    <r>
      <t>Checking</t>
    </r>
    <r>
      <rPr>
        <b/>
        <u val="single"/>
        <sz val="10"/>
        <color indexed="10"/>
        <rFont val="Arial"/>
        <family val="2"/>
      </rPr>
      <t>#</t>
    </r>
  </si>
  <si>
    <t>Reconciling total for all receipts detail</t>
  </si>
  <si>
    <t>Utilities</t>
  </si>
  <si>
    <t>Rental</t>
  </si>
  <si>
    <t>Donations</t>
  </si>
  <si>
    <t>Less YTD Expenditures:</t>
  </si>
  <si>
    <t xml:space="preserve">Total Budgeted </t>
  </si>
  <si>
    <t>Projected Receipts:</t>
  </si>
  <si>
    <t>YTD Receipts:</t>
  </si>
  <si>
    <t>General</t>
  </si>
  <si>
    <r>
      <rPr>
        <sz val="10"/>
        <color indexed="10"/>
        <rFont val="Arial"/>
        <family val="2"/>
      </rPr>
      <t>#Note</t>
    </r>
    <r>
      <rPr>
        <sz val="10"/>
        <rFont val="Arial"/>
        <family val="2"/>
      </rPr>
      <t xml:space="preserve">:  The checking balance should be the </t>
    </r>
    <r>
      <rPr>
        <i/>
        <sz val="10"/>
        <rFont val="Arial"/>
        <family val="2"/>
      </rPr>
      <t>reconciled</t>
    </r>
    <r>
      <rPr>
        <sz val="10"/>
        <rFont val="Arial"/>
        <family val="2"/>
      </rPr>
      <t xml:space="preserve"> checking balance.  The reconciled checking balance is found by taking the checking</t>
    </r>
  </si>
  <si>
    <t xml:space="preserve">account balance on the year-end bank account statement and deducting from such amount the total of all checks that have yet to clear. </t>
  </si>
  <si>
    <t>County Name:</t>
  </si>
  <si>
    <t>Recreation Commission Name:</t>
  </si>
  <si>
    <t>Start of FY</t>
  </si>
  <si>
    <t>End of FY</t>
  </si>
  <si>
    <t>Year-End* (e.g. "2013"):</t>
  </si>
  <si>
    <t>Receipts**</t>
  </si>
  <si>
    <t>Expenditures**</t>
  </si>
  <si>
    <t>**Note:</t>
  </si>
  <si>
    <t>The amounts are found on the individual fund pages.</t>
  </si>
  <si>
    <t>Employee Benefits</t>
  </si>
  <si>
    <t xml:space="preserve">  *For a USD fiscal year, enter the calendar year in which the fiscal year ends (e.g. 2012-2013, enter "2013")</t>
  </si>
  <si>
    <r>
      <t xml:space="preserve">For </t>
    </r>
    <r>
      <rPr>
        <u val="single"/>
        <sz val="10"/>
        <rFont val="Arial"/>
        <family val="2"/>
      </rPr>
      <t>budgeted receipts</t>
    </r>
    <r>
      <rPr>
        <sz val="10"/>
        <rFont val="Arial"/>
        <family val="2"/>
      </rPr>
      <t xml:space="preserve"> use the</t>
    </r>
    <r>
      <rPr>
        <u val="single"/>
        <sz val="10"/>
        <rFont val="Arial"/>
        <family val="2"/>
      </rPr>
      <t xml:space="preserve"> </t>
    </r>
    <r>
      <rPr>
        <sz val="10"/>
        <rFont val="Arial"/>
        <family val="2"/>
      </rPr>
      <t xml:space="preserve">"Total Receipts" line in </t>
    </r>
  </si>
  <si>
    <t xml:space="preserve">the proposed budget column. </t>
  </si>
  <si>
    <r>
      <rPr>
        <u val="single"/>
        <sz val="10"/>
        <rFont val="Arial"/>
        <family val="2"/>
      </rPr>
      <t>Non-budgeted</t>
    </r>
    <r>
      <rPr>
        <sz val="10"/>
        <rFont val="Arial"/>
        <family val="2"/>
      </rPr>
      <t xml:space="preserve"> funds like a Donations Fund will show zeros for both.</t>
    </r>
  </si>
  <si>
    <t>Personnel Services</t>
  </si>
  <si>
    <t>Capital Outlay</t>
  </si>
  <si>
    <t>Miscellaneous</t>
  </si>
  <si>
    <t>Aquatics</t>
  </si>
  <si>
    <t>Athletics</t>
  </si>
  <si>
    <t>Budget Authority Remaining</t>
  </si>
  <si>
    <t>Remaining Cash Balance:</t>
  </si>
  <si>
    <t>PT/Seasonal</t>
  </si>
  <si>
    <t>Travel</t>
  </si>
  <si>
    <t>Fuel</t>
  </si>
  <si>
    <t>Communication</t>
  </si>
  <si>
    <t>Insurance</t>
  </si>
  <si>
    <t>Staff Clothing</t>
  </si>
  <si>
    <t>Remaining Budget Auth:</t>
  </si>
  <si>
    <t>FICA</t>
  </si>
  <si>
    <t>KPERS</t>
  </si>
  <si>
    <t>Workers Comp</t>
  </si>
  <si>
    <t>Unenmployment</t>
  </si>
  <si>
    <t>Health Insurance</t>
  </si>
  <si>
    <t>Life Insurance</t>
  </si>
  <si>
    <t>Liability Insurance</t>
  </si>
  <si>
    <t>Fidelity Insurance</t>
  </si>
  <si>
    <t>Projected Receipts Remaining</t>
  </si>
  <si>
    <r>
      <rPr>
        <b/>
        <sz val="11"/>
        <rFont val="Times New Roman"/>
        <family val="1"/>
      </rPr>
      <t>Reconciling Total</t>
    </r>
    <r>
      <rPr>
        <sz val="11"/>
        <rFont val="Times New Roman"/>
        <family val="1"/>
      </rPr>
      <t xml:space="preserve"> (all receipt column totals)</t>
    </r>
  </si>
  <si>
    <t xml:space="preserve">    Note:  The "Total" and "Reconciling Total" should be equal.</t>
  </si>
  <si>
    <t>Instructions for Recreation Commission Budget Tracking Workbook</t>
  </si>
  <si>
    <t xml:space="preserve">Is the total cash balance of all funds equal to cash balance at year-end? </t>
  </si>
  <si>
    <t>Total cash balance of all funds (year-end statements)</t>
  </si>
  <si>
    <t>Note:  Total cash balances do not account for any unpaid bill not recorded as an expenditure.</t>
  </si>
  <si>
    <t>This color block contains formulas which should not be changed.  Do not input information here.</t>
  </si>
  <si>
    <t>Input Tab:</t>
  </si>
  <si>
    <t>General instructions regarding the inputting of information:</t>
  </si>
  <si>
    <t>Information input into the gray-shaded cells will link the information elsewhere within this worksheet and/or to other sheets within the workbook.</t>
  </si>
  <si>
    <r>
      <t xml:space="preserve">For </t>
    </r>
    <r>
      <rPr>
        <u val="single"/>
        <sz val="10"/>
        <rFont val="Arial"/>
        <family val="2"/>
      </rPr>
      <t>budgeted expenditures</t>
    </r>
    <r>
      <rPr>
        <sz val="10"/>
        <rFont val="Arial"/>
        <family val="2"/>
      </rPr>
      <t xml:space="preserve"> use the "Total Expenditures" line.</t>
    </r>
  </si>
  <si>
    <t>If the budget was amended, use the amended</t>
  </si>
  <si>
    <t>amount instead of the original budgeted amount.</t>
  </si>
  <si>
    <t>Input information into the gray-shaded areas (and into white cells such as column headings).</t>
  </si>
  <si>
    <t>Year-End Report Tab:</t>
  </si>
  <si>
    <t>Note: The "Total" and "Reconciling Total" should be equal.</t>
  </si>
  <si>
    <t>Unpaid Bills tab:</t>
  </si>
  <si>
    <t>This workbook was created on April 11, 2013</t>
  </si>
  <si>
    <t>Information should be input into gray-shaded areas and areas without shading, such as column headings.  Please do not input information into cells that are yellow-colored.  Also, please do not input information on the Year-End Report worksheet.</t>
  </si>
  <si>
    <t>Red letters may indicate a problem area which should be corrected.</t>
  </si>
  <si>
    <t xml:space="preserve">1.  On the the Input tab enter information in the gray-shaded areas.  This information will link to within Input worksheet and to worksheets within the workbook.  </t>
  </si>
  <si>
    <t>2.  The individual fund names come from the budget Certificate page.  Please do not include the word "fund" in the Input worksheet entry.  For example, General Fund would be entered as "General."  Once entered the fund names will link within the Input tab worksheet and also to individual worksheets within the workbook.</t>
  </si>
  <si>
    <t xml:space="preserve">3.  The amounts for "Total Budgeted Receipts" and "Total Budgeted Expenditures" will come directly from the respective fund pages of the adopted budget (and any amendments to funds within the budget).  Once entered these amounts will link to individual tabs within the workbook and will enable the user to track remaining fund budget authority and the difference between actual and projected receipts. </t>
  </si>
  <si>
    <t>4.  The Input tab also has two cash-related tables, one for fiscal year beginning cash balances and the other for fiscal year-end cash balances.  The information entered into the fiscal year beginning table will, when coupled with the entry of receipts and expenditures through the course of the year, enable the user to see at any given time how much cash is credited to each fund.  This information also will link to the Year-End Report tab.  The year-end cash balance total links to the Year-End Report tab where the total is used to balance against total cash as respresented by the respective fund receipt and expenditure worksheets of the workbook.</t>
  </si>
  <si>
    <r>
      <t xml:space="preserve">1.  The Year-End Report tab shows in summary fashion for the governing body the financial condition of the recreation commission.  Data in the report is linked in from elsewhere within the workbook.  </t>
    </r>
    <r>
      <rPr>
        <u val="single"/>
        <sz val="12"/>
        <rFont val="Times New Roman"/>
        <family val="1"/>
      </rPr>
      <t>Please do not input data directly into the report</t>
    </r>
    <r>
      <rPr>
        <sz val="12"/>
        <rFont val="Times New Roman"/>
        <family val="1"/>
      </rPr>
      <t xml:space="preserve">.  If the information on the report does not appear to be correct, do not correct the financial report but instead go to the worksheet from which the incorrect data was linked and correct the information there. </t>
    </r>
  </si>
  <si>
    <r>
      <t xml:space="preserve">2.  At the bottom of the report is a question:  "Is the total cash balance of all funds equal to cash balance at year-end?"  The answer to this question will be either </t>
    </r>
    <r>
      <rPr>
        <sz val="12"/>
        <color indexed="10"/>
        <rFont val="Times New Roman"/>
        <family val="1"/>
      </rPr>
      <t>"Yes"</t>
    </r>
    <r>
      <rPr>
        <sz val="12"/>
        <rFont val="Times New Roman"/>
        <family val="1"/>
      </rPr>
      <t xml:space="preserve"> or </t>
    </r>
    <r>
      <rPr>
        <sz val="12"/>
        <color indexed="10"/>
        <rFont val="Times New Roman"/>
        <family val="1"/>
      </rPr>
      <t>"No</t>
    </r>
    <r>
      <rPr>
        <sz val="12"/>
        <color indexed="10"/>
        <rFont val="Times New Roman"/>
        <family val="1"/>
      </rPr>
      <t>.</t>
    </r>
    <r>
      <rPr>
        <sz val="12"/>
        <color indexed="10"/>
        <rFont val="Times New Roman"/>
        <family val="1"/>
      </rPr>
      <t>"</t>
    </r>
    <r>
      <rPr>
        <sz val="12"/>
        <rFont val="Times New Roman"/>
        <family val="1"/>
      </rPr>
      <t xml:space="preserve">  If a </t>
    </r>
    <r>
      <rPr>
        <sz val="12"/>
        <color indexed="10"/>
        <rFont val="Times New Roman"/>
        <family val="1"/>
      </rPr>
      <t>"</t>
    </r>
    <r>
      <rPr>
        <sz val="12"/>
        <color indexed="10"/>
        <rFont val="Times New Roman"/>
        <family val="1"/>
      </rPr>
      <t>Yes</t>
    </r>
    <r>
      <rPr>
        <sz val="12"/>
        <color indexed="10"/>
        <rFont val="Times New Roman"/>
        <family val="1"/>
      </rPr>
      <t>"</t>
    </r>
    <r>
      <rPr>
        <sz val="12"/>
        <rFont val="Times New Roman"/>
        <family val="1"/>
      </rPr>
      <t xml:space="preserve"> appears, this means the recreation commission's total cash from its bank statements (from the Input table cash total for year-end) agrees with the total cash amount from the respective fund receipt worksheets.  If a </t>
    </r>
    <r>
      <rPr>
        <sz val="12"/>
        <color indexed="10"/>
        <rFont val="Times New Roman"/>
        <family val="1"/>
      </rPr>
      <t>"</t>
    </r>
    <r>
      <rPr>
        <sz val="12"/>
        <color indexed="10"/>
        <rFont val="Times New Roman"/>
        <family val="1"/>
      </rPr>
      <t>No</t>
    </r>
    <r>
      <rPr>
        <sz val="12"/>
        <rFont val="Times New Roman"/>
        <family val="1"/>
      </rPr>
      <t xml:space="preserve">" appears, this means the cash balance from the bank statements does not agree with the total of receipts of the respective funds.  In the latter example you will need to determine why the balances are not in agreement and make the appropriate correction(s). </t>
    </r>
  </si>
  <si>
    <r>
      <t xml:space="preserve">1.  Designate one receipts worksheet and one expenditures worksheet for each fund.  </t>
    </r>
    <r>
      <rPr>
        <u val="single"/>
        <sz val="12"/>
        <rFont val="Times New Roman"/>
        <family val="1"/>
      </rPr>
      <t>If kept up-to-date the expenditures worksheet for each fund will provide (a) current budget authority and (b) cash available for such fund</t>
    </r>
    <r>
      <rPr>
        <sz val="12"/>
        <rFont val="Times New Roman"/>
        <family val="1"/>
      </rPr>
      <t>.  Totals for these worksheets is linked to the Year-End Report.</t>
    </r>
  </si>
  <si>
    <t>2.  Column headings on the receipts and expenditures worksheets may be changed as needed.  For example, you may wish for your column headings to correspond to the receipt and expenditure line items found within the funds of your adopted budget.</t>
  </si>
  <si>
    <r>
      <t>3.  Each fund sheet has a reconciling statement:  "Note: The 'Total' and 'Reconciling Total' should be equal."  The use of this statement is to ensure that the total of receipts/expenditures is in agreement with the detail total of receipts/expenditures for each fund.  If the statement "</t>
    </r>
    <r>
      <rPr>
        <sz val="12"/>
        <color indexed="10"/>
        <rFont val="Times New Roman"/>
        <family val="1"/>
      </rPr>
      <t>Not In Balance</t>
    </r>
    <r>
      <rPr>
        <sz val="12"/>
        <rFont val="Times New Roman"/>
        <family val="1"/>
      </rPr>
      <t xml:space="preserve">" appears, you will need to check the amount received/paid to each detail line amount to verify that the amounts are in agreement.  Once the error has been corrected the error statement will go away. </t>
    </r>
  </si>
  <si>
    <t>4.  Above each fund receipts worksheet is a 'snapshot' which shows the "Projected Receipts" from the Input tab, accompanied by "YTD Receipts" (year-to-date).  This provides a quick look at where you stand with actual receipts in relation to projected receipts.</t>
  </si>
  <si>
    <t>5.  Each fund expenditures worksheet has a 'snapshot' designated as "Remaining Cash Balance," with the dollar amount representing the difference between the sum of the fund's beginning cash balance (from the Input tab) and current total receipts, and substracting from that sum the total of current expenditures.  This provides a quick look at where you stand in terms of available cash for each of your funds.</t>
  </si>
  <si>
    <t>Receipts and Expenditures Tabs:</t>
  </si>
  <si>
    <r>
      <t xml:space="preserve">6.  The "Remaining Cash Balance" should not be a negative amount and, if negative, the cell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 xml:space="preserve">Cash Violation."  </t>
    </r>
    <r>
      <rPr>
        <sz val="12"/>
        <rFont val="Times New Roman"/>
        <family val="1"/>
      </rPr>
      <t>If this occurs in a fund other than the General Fund, consider using the General Fund for the expenditure (if the General Fund has enough cash and budget authority for the payment).  If this should occur in the General Fund you should consider whether the expenditure can be made from another fund, or if prior expenditures from the General Fund can be re-classified.  If unsure how to handle the situation please contact your County Clerk or our office for assistance.</t>
    </r>
  </si>
  <si>
    <t>7.  Each fund expenditures worksheet has a 'snapshot' designated as "Remaining Budget Auth(ority)," with the dollar amount representing the difference between the fund's budget authority (from the Input tab) and current total expenditures.  This provides a quick look at where you stand in terms of available budget authority for each of your funds.</t>
  </si>
  <si>
    <r>
      <t xml:space="preserve">8.  If the YTD expenditures amount exceeds budget authority the cell in the 'snapshot'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t>
    </r>
    <r>
      <rPr>
        <sz val="12"/>
        <color indexed="10"/>
        <rFont val="Times New Roman"/>
        <family val="1"/>
      </rPr>
      <t xml:space="preserve">Exceeds Authority."  </t>
    </r>
    <r>
      <rPr>
        <sz val="12"/>
        <rFont val="Times New Roman"/>
        <family val="1"/>
      </rPr>
      <t>If this occurs you should consider a budget amendment to increase the fund's budget authority.  If this occurs late in the fiscal year without sufficient time to amend the budget, then you should consider re-classifying the expenditure to another fund.  Seek assistance from the County Clerk or our office for advise on how you might handle the situation.</t>
    </r>
  </si>
  <si>
    <t xml:space="preserve">1.  The Unpaid Bills worksheet provides a location to record the outstanding obligations of each fund.  Fund totals are linked to the Year-End Report.  </t>
  </si>
  <si>
    <t>The following change was made on June 25, 2013</t>
  </si>
  <si>
    <t>1.  Corrected formula in 5Rec tab, cell e8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</si>
</sst>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d;@"/>
    <numFmt numFmtId="167" formatCode="&quot;$&quot;#,##0.00"/>
    <numFmt numFmtId="168" formatCode="[$-409]d\-mmm;@"/>
    <numFmt numFmtId="169" formatCode="0_);\(0\)"/>
    <numFmt numFmtId="170" formatCode="[$-409]d\-mmm\-yy;@"/>
  </numFmts>
  <fonts count="65">
    <font>
      <sz val="10"/>
      <name val="Arial"/>
      <family val="0"/>
    </font>
    <font>
      <sz val="12"/>
      <name val="Times New Roman"/>
      <family val="1"/>
    </font>
    <font>
      <b/>
      <sz val="12"/>
      <name val="Times New Roman"/>
      <family val="1"/>
    </font>
    <font>
      <b/>
      <sz val="14"/>
      <name val="Times New Roman"/>
      <family val="1"/>
    </font>
    <font>
      <sz val="14"/>
      <name val="Times New Roman"/>
      <family val="1"/>
    </font>
    <font>
      <b/>
      <sz val="18"/>
      <name val="Times New Roman"/>
      <family val="1"/>
    </font>
    <font>
      <sz val="12"/>
      <name val="Arial"/>
      <family val="2"/>
    </font>
    <font>
      <b/>
      <sz val="14"/>
      <name val="Arial"/>
      <family val="2"/>
    </font>
    <font>
      <sz val="10"/>
      <color indexed="8"/>
      <name val="Arial"/>
      <family val="2"/>
    </font>
    <font>
      <b/>
      <sz val="10"/>
      <name val="Arial"/>
      <family val="2"/>
    </font>
    <font>
      <b/>
      <sz val="16"/>
      <name val="Times New Roman"/>
      <family val="1"/>
    </font>
    <font>
      <sz val="11"/>
      <name val="Times New Roman"/>
      <family val="1"/>
    </font>
    <font>
      <sz val="12"/>
      <color indexed="10"/>
      <name val="Times New Roman"/>
      <family val="1"/>
    </font>
    <font>
      <b/>
      <u val="single"/>
      <sz val="10"/>
      <name val="Arial"/>
      <family val="2"/>
    </font>
    <font>
      <sz val="10"/>
      <color indexed="10"/>
      <name val="Arial"/>
      <family val="2"/>
    </font>
    <font>
      <b/>
      <u val="single"/>
      <sz val="10"/>
      <color indexed="10"/>
      <name val="Arial"/>
      <family val="2"/>
    </font>
    <font>
      <b/>
      <sz val="12"/>
      <name val="Arial"/>
      <family val="2"/>
    </font>
    <font>
      <u val="single"/>
      <sz val="10"/>
      <name val="Arial"/>
      <family val="2"/>
    </font>
    <font>
      <i/>
      <sz val="10"/>
      <name val="Arial"/>
      <family val="2"/>
    </font>
    <font>
      <sz val="14"/>
      <name val="Arial"/>
      <family val="2"/>
    </font>
    <font>
      <b/>
      <sz val="11"/>
      <name val="Times New Roman"/>
      <family val="1"/>
    </font>
    <font>
      <b/>
      <sz val="11"/>
      <color indexed="10"/>
      <name val="Times New Roman"/>
      <family val="1"/>
    </font>
    <font>
      <sz val="11"/>
      <name val="Arial"/>
      <family val="2"/>
    </font>
    <font>
      <sz val="11"/>
      <color indexed="10"/>
      <name val="Times New Roman"/>
      <family val="1"/>
    </font>
    <font>
      <sz val="10"/>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43"/>
      <name val="Arial"/>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FF99"/>
      <name val="Arial"/>
      <family val="2"/>
    </font>
    <font>
      <sz val="12"/>
      <color rgb="FFFF0000"/>
      <name val="Times New Roman"/>
      <family val="1"/>
    </font>
    <font>
      <b/>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double"/>
    </border>
    <border>
      <left style="medium"/>
      <right style="medium"/>
      <top style="medium"/>
      <bottom>
        <color indexed="63"/>
      </bottom>
    </border>
    <border>
      <left style="medium"/>
      <right>
        <color indexed="63"/>
      </right>
      <top>
        <color indexed="63"/>
      </top>
      <bottom style="thin"/>
    </border>
    <border>
      <left style="medium"/>
      <right style="medium"/>
      <top style="medium"/>
      <bottom style="thin"/>
    </border>
    <border>
      <left style="thin"/>
      <right style="thin"/>
      <top style="thin"/>
      <bottom style="double"/>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medium"/>
      <top style="thin"/>
      <bottom style="medium"/>
    </border>
    <border>
      <left>
        <color indexed="63"/>
      </left>
      <right style="medium"/>
      <top>
        <color indexed="63"/>
      </top>
      <bottom style="medium"/>
    </border>
    <border>
      <left style="medium"/>
      <right style="thin"/>
      <top style="medium"/>
      <bottom style="double"/>
    </border>
    <border>
      <left>
        <color indexed="63"/>
      </left>
      <right>
        <color indexed="63"/>
      </right>
      <top>
        <color indexed="63"/>
      </top>
      <bottom style="double"/>
    </border>
    <border>
      <left style="thin"/>
      <right style="medium"/>
      <top style="thin"/>
      <bottom style="double"/>
    </border>
    <border>
      <left style="medium"/>
      <right style="medium"/>
      <top style="thin"/>
      <bottom style="double"/>
    </border>
    <border>
      <left style="medium"/>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double"/>
    </border>
    <border>
      <left>
        <color indexed="63"/>
      </left>
      <right>
        <color indexed="63"/>
      </right>
      <top style="double"/>
      <bottom style="double"/>
    </border>
    <border>
      <left style="medium"/>
      <right style="medium"/>
      <top>
        <color indexed="63"/>
      </top>
      <bottom style="medium"/>
    </border>
    <border>
      <left>
        <color indexed="63"/>
      </left>
      <right>
        <color indexed="63"/>
      </right>
      <top style="thin"/>
      <bottom style="double"/>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34">
    <xf numFmtId="0" fontId="0" fillId="0" borderId="0" xfId="0" applyAlignment="1">
      <alignment/>
    </xf>
    <xf numFmtId="4" fontId="0" fillId="0" borderId="0" xfId="0" applyNumberFormat="1" applyAlignment="1">
      <alignment/>
    </xf>
    <xf numFmtId="0" fontId="0" fillId="0" borderId="10" xfId="0" applyBorder="1" applyAlignment="1">
      <alignment/>
    </xf>
    <xf numFmtId="0" fontId="0" fillId="0" borderId="11" xfId="0" applyBorder="1" applyAlignment="1">
      <alignment/>
    </xf>
    <xf numFmtId="0" fontId="9" fillId="0" borderId="0" xfId="0" applyFont="1" applyAlignment="1">
      <alignment horizontal="center"/>
    </xf>
    <xf numFmtId="0" fontId="9" fillId="0" borderId="0" xfId="0" applyFont="1" applyAlignment="1" applyProtection="1">
      <alignment horizontal="right"/>
      <protection/>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Fill="1" applyBorder="1" applyAlignment="1">
      <alignment horizontal="center"/>
    </xf>
    <xf numFmtId="0" fontId="0" fillId="0" borderId="15" xfId="0" applyBorder="1" applyAlignment="1">
      <alignment/>
    </xf>
    <xf numFmtId="0" fontId="0" fillId="0" borderId="0" xfId="0" applyFill="1" applyBorder="1" applyAlignment="1" applyProtection="1">
      <alignment/>
      <protection locked="0"/>
    </xf>
    <xf numFmtId="0" fontId="0" fillId="0" borderId="0" xfId="0" applyFont="1" applyAlignment="1">
      <alignment/>
    </xf>
    <xf numFmtId="0" fontId="13" fillId="0" borderId="0" xfId="0" applyFont="1" applyAlignment="1">
      <alignment/>
    </xf>
    <xf numFmtId="0" fontId="13" fillId="0" borderId="0" xfId="0" applyFont="1" applyAlignment="1">
      <alignment horizontal="left"/>
    </xf>
    <xf numFmtId="0" fontId="0" fillId="0" borderId="16" xfId="0" applyBorder="1" applyAlignment="1">
      <alignment/>
    </xf>
    <xf numFmtId="0" fontId="0" fillId="0" borderId="17" xfId="0" applyBorder="1" applyAlignment="1">
      <alignment/>
    </xf>
    <xf numFmtId="0" fontId="0" fillId="0" borderId="0" xfId="0" applyFill="1" applyBorder="1" applyAlignment="1" applyProtection="1">
      <alignment horizontal="center"/>
      <protection locked="0"/>
    </xf>
    <xf numFmtId="0" fontId="62" fillId="0" borderId="0" xfId="0" applyFont="1" applyAlignment="1">
      <alignment/>
    </xf>
    <xf numFmtId="0" fontId="0" fillId="0" borderId="0" xfId="0" applyAlignment="1">
      <alignment vertical="center"/>
    </xf>
    <xf numFmtId="0" fontId="9" fillId="0" borderId="18" xfId="0" applyFont="1" applyBorder="1" applyAlignment="1" applyProtection="1">
      <alignment/>
      <protection/>
    </xf>
    <xf numFmtId="0" fontId="0" fillId="0" borderId="18" xfId="0" applyFill="1" applyBorder="1" applyAlignment="1" applyProtection="1">
      <alignment/>
      <protection/>
    </xf>
    <xf numFmtId="0" fontId="0" fillId="0" borderId="0" xfId="0" applyAlignment="1" applyProtection="1">
      <alignment/>
      <protection/>
    </xf>
    <xf numFmtId="0" fontId="9" fillId="0" borderId="15" xfId="0" applyFont="1" applyBorder="1" applyAlignment="1" applyProtection="1">
      <alignment horizontal="center"/>
      <protection/>
    </xf>
    <xf numFmtId="0" fontId="9" fillId="0" borderId="13" xfId="0" applyFont="1" applyFill="1" applyBorder="1" applyAlignment="1" applyProtection="1">
      <alignment horizontal="center"/>
      <protection/>
    </xf>
    <xf numFmtId="0" fontId="9" fillId="0" borderId="13" xfId="0" applyFont="1" applyBorder="1" applyAlignment="1" applyProtection="1">
      <alignment horizontal="center"/>
      <protection/>
    </xf>
    <xf numFmtId="0" fontId="7"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vertical="center"/>
    </xf>
    <xf numFmtId="0" fontId="1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43" fontId="1" fillId="0" borderId="0" xfId="42" applyFont="1" applyAlignment="1">
      <alignment vertical="center"/>
    </xf>
    <xf numFmtId="43" fontId="1" fillId="0" borderId="0" xfId="42" applyFont="1" applyBorder="1" applyAlignment="1">
      <alignment vertical="center"/>
    </xf>
    <xf numFmtId="43" fontId="5" fillId="0" borderId="0" xfId="42" applyFont="1" applyAlignment="1">
      <alignment vertical="center"/>
    </xf>
    <xf numFmtId="0" fontId="5" fillId="0" borderId="0" xfId="42" applyNumberFormat="1" applyFont="1" applyAlignment="1">
      <alignment vertical="center"/>
    </xf>
    <xf numFmtId="43" fontId="5" fillId="0" borderId="0" xfId="42" applyFont="1" applyAlignment="1">
      <alignment horizontal="right" vertical="center"/>
    </xf>
    <xf numFmtId="43" fontId="10" fillId="0" borderId="0" xfId="42" applyFont="1" applyAlignment="1">
      <alignment horizontal="left" vertical="center"/>
    </xf>
    <xf numFmtId="0" fontId="5" fillId="0" borderId="0" xfId="0" applyFont="1" applyBorder="1" applyAlignment="1">
      <alignment vertical="center"/>
    </xf>
    <xf numFmtId="166" fontId="5" fillId="0" borderId="0" xfId="0" applyNumberFormat="1" applyFont="1" applyAlignment="1">
      <alignment vertical="center"/>
    </xf>
    <xf numFmtId="166" fontId="1" fillId="0" borderId="0" xfId="0" applyNumberFormat="1" applyFont="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43" fontId="12" fillId="0" borderId="0" xfId="42" applyFont="1" applyFill="1" applyAlignment="1">
      <alignment vertical="center"/>
    </xf>
    <xf numFmtId="43" fontId="1" fillId="0" borderId="0" xfId="42" applyFont="1" applyFill="1" applyAlignment="1">
      <alignment vertical="center"/>
    </xf>
    <xf numFmtId="43" fontId="1" fillId="0" borderId="0" xfId="42" applyFont="1" applyAlignment="1">
      <alignment horizontal="right" vertical="center"/>
    </xf>
    <xf numFmtId="43" fontId="1" fillId="33" borderId="0" xfId="42" applyFont="1" applyFill="1" applyBorder="1" applyAlignment="1">
      <alignment horizontal="center" vertical="center"/>
    </xf>
    <xf numFmtId="1" fontId="5" fillId="0" borderId="0" xfId="0" applyNumberFormat="1" applyFont="1" applyAlignment="1">
      <alignment vertical="center"/>
    </xf>
    <xf numFmtId="0" fontId="1" fillId="0" borderId="0" xfId="0" applyFont="1" applyBorder="1" applyAlignment="1">
      <alignment horizontal="center" vertical="center" wrapText="1"/>
    </xf>
    <xf numFmtId="4" fontId="1" fillId="0" borderId="0" xfId="0" applyNumberFormat="1" applyFont="1" applyBorder="1" applyAlignment="1">
      <alignment vertical="center"/>
    </xf>
    <xf numFmtId="0" fontId="5" fillId="0" borderId="0" xfId="42" applyNumberFormat="1" applyFont="1" applyAlignment="1">
      <alignment horizontal="center" vertical="center"/>
    </xf>
    <xf numFmtId="43" fontId="1" fillId="0" borderId="0" xfId="42" applyFont="1" applyBorder="1" applyAlignment="1">
      <alignment horizontal="center" vertical="center" wrapText="1"/>
    </xf>
    <xf numFmtId="43" fontId="63" fillId="0" borderId="0" xfId="42" applyFont="1" applyAlignment="1">
      <alignment vertical="center"/>
    </xf>
    <xf numFmtId="43" fontId="10" fillId="0" borderId="0" xfId="42" applyFont="1" applyAlignment="1">
      <alignment vertical="center"/>
    </xf>
    <xf numFmtId="43" fontId="10" fillId="0" borderId="0" xfId="42" applyFont="1" applyFill="1" applyBorder="1" applyAlignment="1">
      <alignment horizontal="center" vertical="center"/>
    </xf>
    <xf numFmtId="1" fontId="1" fillId="0" borderId="0" xfId="0" applyNumberFormat="1" applyFont="1" applyAlignment="1">
      <alignment vertical="center"/>
    </xf>
    <xf numFmtId="4" fontId="1" fillId="0" borderId="0" xfId="42" applyNumberFormat="1" applyFont="1" applyBorder="1" applyAlignment="1">
      <alignment vertical="center"/>
    </xf>
    <xf numFmtId="166" fontId="3" fillId="0" borderId="0" xfId="0" applyNumberFormat="1" applyFont="1" applyAlignment="1">
      <alignment vertical="center"/>
    </xf>
    <xf numFmtId="1" fontId="3" fillId="0" borderId="0" xfId="0" applyNumberFormat="1" applyFont="1" applyAlignment="1">
      <alignment vertical="center"/>
    </xf>
    <xf numFmtId="0" fontId="1" fillId="0" borderId="0" xfId="0" applyFont="1" applyFill="1" applyAlignment="1">
      <alignment vertical="center"/>
    </xf>
    <xf numFmtId="166" fontId="1" fillId="0" borderId="0" xfId="0" applyNumberFormat="1" applyFont="1" applyBorder="1" applyAlignment="1">
      <alignment vertical="center"/>
    </xf>
    <xf numFmtId="0" fontId="0" fillId="0" borderId="0" xfId="0" applyFill="1" applyAlignment="1">
      <alignment vertical="center"/>
    </xf>
    <xf numFmtId="4" fontId="1" fillId="0" borderId="0" xfId="42" applyNumberFormat="1" applyFont="1" applyFill="1" applyBorder="1" applyAlignment="1">
      <alignment vertical="center"/>
    </xf>
    <xf numFmtId="43" fontId="1" fillId="0" borderId="0" xfId="42" applyFont="1" applyFill="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Border="1" applyAlignment="1">
      <alignment horizontal="center" wrapText="1"/>
    </xf>
    <xf numFmtId="39" fontId="1" fillId="0" borderId="0" xfId="42" applyNumberFormat="1" applyFont="1" applyBorder="1" applyAlignment="1">
      <alignment vertical="center"/>
    </xf>
    <xf numFmtId="1" fontId="1" fillId="0" borderId="0" xfId="0" applyNumberFormat="1" applyFont="1" applyFill="1" applyAlignment="1">
      <alignment vertical="center"/>
    </xf>
    <xf numFmtId="0" fontId="63" fillId="0" borderId="0" xfId="0" applyFont="1" applyAlignment="1">
      <alignment vertical="center"/>
    </xf>
    <xf numFmtId="43" fontId="64" fillId="0" borderId="0" xfId="42" applyFont="1" applyAlignment="1">
      <alignment vertical="center"/>
    </xf>
    <xf numFmtId="0" fontId="64" fillId="0" borderId="0" xfId="0" applyFont="1" applyAlignment="1">
      <alignment horizontal="right" vertical="center"/>
    </xf>
    <xf numFmtId="0" fontId="0" fillId="0" borderId="0" xfId="0" applyFont="1" applyAlignment="1">
      <alignment vertical="center"/>
    </xf>
    <xf numFmtId="0" fontId="0" fillId="0" borderId="0" xfId="0" applyFont="1" applyAlignment="1">
      <alignment/>
    </xf>
    <xf numFmtId="0" fontId="2" fillId="0" borderId="0" xfId="0" applyFont="1" applyAlignment="1">
      <alignment horizontal="centerContinuous" vertical="center"/>
    </xf>
    <xf numFmtId="0" fontId="3" fillId="0" borderId="0" xfId="0" applyFont="1" applyAlignment="1">
      <alignment horizontal="centerContinuous" vertical="center"/>
    </xf>
    <xf numFmtId="0" fontId="19" fillId="0" borderId="0" xfId="0" applyFont="1" applyAlignment="1">
      <alignment horizontal="centerContinuous" vertical="center"/>
    </xf>
    <xf numFmtId="0" fontId="4" fillId="0" borderId="0" xfId="0" applyFont="1" applyAlignment="1">
      <alignment horizontal="centerContinuous" vertical="center"/>
    </xf>
    <xf numFmtId="0" fontId="0" fillId="34" borderId="0" xfId="0" applyFont="1" applyFill="1" applyAlignment="1">
      <alignment horizontal="right"/>
    </xf>
    <xf numFmtId="0" fontId="9" fillId="0" borderId="0" xfId="0" applyFont="1" applyAlignment="1">
      <alignment/>
    </xf>
    <xf numFmtId="0" fontId="9" fillId="0" borderId="13" xfId="0" applyFont="1" applyBorder="1" applyAlignment="1" applyProtection="1">
      <alignment horizontal="left"/>
      <protection/>
    </xf>
    <xf numFmtId="1" fontId="4" fillId="0" borderId="0" xfId="0" applyNumberFormat="1" applyFont="1" applyAlignment="1">
      <alignment vertical="center"/>
    </xf>
    <xf numFmtId="0" fontId="3" fillId="0" borderId="0" xfId="0" applyFont="1" applyAlignment="1">
      <alignment vertical="center"/>
    </xf>
    <xf numFmtId="166" fontId="11" fillId="0" borderId="19" xfId="0" applyNumberFormat="1" applyFont="1" applyBorder="1" applyAlignment="1">
      <alignment horizontal="center" vertical="center"/>
    </xf>
    <xf numFmtId="0" fontId="11" fillId="0" borderId="19" xfId="0" applyFont="1" applyBorder="1" applyAlignment="1">
      <alignment horizontal="center" vertical="center"/>
    </xf>
    <xf numFmtId="43" fontId="11" fillId="0" borderId="19" xfId="42" applyFont="1" applyBorder="1" applyAlignment="1">
      <alignment horizontal="center" vertical="center" wrapText="1"/>
    </xf>
    <xf numFmtId="0" fontId="11" fillId="0" borderId="19" xfId="0" applyFont="1" applyBorder="1" applyAlignment="1">
      <alignment horizontal="center" vertical="center" wrapText="1"/>
    </xf>
    <xf numFmtId="43" fontId="11" fillId="0" borderId="19" xfId="42" applyFont="1" applyBorder="1" applyAlignment="1" applyProtection="1">
      <alignment horizontal="center" vertical="center" wrapText="1"/>
      <protection locked="0"/>
    </xf>
    <xf numFmtId="43" fontId="11" fillId="0" borderId="19" xfId="42" applyFont="1" applyBorder="1" applyAlignment="1" applyProtection="1">
      <alignment vertical="center"/>
      <protection locked="0"/>
    </xf>
    <xf numFmtId="43" fontId="11" fillId="0" borderId="18" xfId="42" applyFont="1" applyBorder="1" applyAlignment="1" applyProtection="1">
      <alignment vertical="center"/>
      <protection locked="0"/>
    </xf>
    <xf numFmtId="166" fontId="20" fillId="0" borderId="20" xfId="0" applyNumberFormat="1" applyFont="1" applyBorder="1" applyAlignment="1">
      <alignment vertical="center"/>
    </xf>
    <xf numFmtId="0" fontId="20" fillId="0" borderId="21" xfId="0" applyFont="1" applyBorder="1" applyAlignment="1">
      <alignment horizontal="right" vertical="center"/>
    </xf>
    <xf numFmtId="37" fontId="11" fillId="0" borderId="22" xfId="42" applyNumberFormat="1" applyFont="1" applyFill="1" applyBorder="1" applyAlignment="1">
      <alignment vertical="center"/>
    </xf>
    <xf numFmtId="43" fontId="11" fillId="0" borderId="22" xfId="42" applyFont="1" applyBorder="1" applyAlignment="1">
      <alignment vertical="center"/>
    </xf>
    <xf numFmtId="166" fontId="20" fillId="0" borderId="0" xfId="0" applyNumberFormat="1" applyFont="1" applyAlignment="1">
      <alignment vertical="center"/>
    </xf>
    <xf numFmtId="0" fontId="11" fillId="35" borderId="0" xfId="0" applyFont="1" applyFill="1" applyAlignment="1">
      <alignment vertical="center"/>
    </xf>
    <xf numFmtId="37" fontId="11" fillId="0" borderId="0" xfId="42" applyNumberFormat="1" applyFont="1" applyFill="1" applyBorder="1" applyAlignment="1">
      <alignment vertical="center"/>
    </xf>
    <xf numFmtId="43" fontId="11" fillId="0" borderId="0" xfId="42" applyFont="1" applyAlignment="1">
      <alignment vertical="center"/>
    </xf>
    <xf numFmtId="43" fontId="11" fillId="0" borderId="0" xfId="42" applyFont="1" applyBorder="1" applyAlignment="1">
      <alignment vertical="center"/>
    </xf>
    <xf numFmtId="43" fontId="21" fillId="0" borderId="0" xfId="42" applyFont="1" applyFill="1" applyAlignment="1">
      <alignment vertical="center"/>
    </xf>
    <xf numFmtId="1" fontId="11" fillId="0" borderId="19" xfId="0" applyNumberFormat="1" applyFont="1" applyBorder="1" applyAlignment="1">
      <alignment horizontal="center" vertical="center" wrapText="1"/>
    </xf>
    <xf numFmtId="43" fontId="11" fillId="0" borderId="23" xfId="42" applyFont="1" applyBorder="1" applyAlignment="1" applyProtection="1">
      <alignment horizontal="center" vertical="center" wrapText="1"/>
      <protection locked="0"/>
    </xf>
    <xf numFmtId="3" fontId="11" fillId="0" borderId="19" xfId="0" applyNumberFormat="1" applyFont="1" applyBorder="1" applyAlignment="1" applyProtection="1">
      <alignment vertical="center"/>
      <protection locked="0"/>
    </xf>
    <xf numFmtId="3" fontId="11" fillId="0" borderId="18" xfId="0" applyNumberFormat="1" applyFont="1" applyBorder="1" applyAlignment="1" applyProtection="1">
      <alignment vertical="center"/>
      <protection locked="0"/>
    </xf>
    <xf numFmtId="1" fontId="11" fillId="0" borderId="22" xfId="0" applyNumberFormat="1" applyFont="1" applyBorder="1" applyAlignment="1">
      <alignment vertical="center"/>
    </xf>
    <xf numFmtId="0" fontId="20" fillId="0" borderId="21" xfId="0" applyFont="1" applyFill="1" applyBorder="1" applyAlignment="1">
      <alignment horizontal="right" vertical="center"/>
    </xf>
    <xf numFmtId="3" fontId="11" fillId="0" borderId="24" xfId="0" applyNumberFormat="1" applyFont="1" applyFill="1" applyBorder="1" applyAlignment="1">
      <alignment vertical="center"/>
    </xf>
    <xf numFmtId="3" fontId="11" fillId="0" borderId="22" xfId="0" applyNumberFormat="1" applyFont="1" applyBorder="1" applyAlignment="1">
      <alignment vertical="center"/>
    </xf>
    <xf numFmtId="1" fontId="20" fillId="0" borderId="0" xfId="0" applyNumberFormat="1" applyFont="1" applyAlignment="1">
      <alignment vertical="center"/>
    </xf>
    <xf numFmtId="0" fontId="20" fillId="35" borderId="0" xfId="0" applyFont="1" applyFill="1" applyAlignment="1">
      <alignment horizontal="right" vertical="center"/>
    </xf>
    <xf numFmtId="0" fontId="21" fillId="0" borderId="0" xfId="0" applyFont="1" applyFill="1" applyAlignment="1">
      <alignment vertical="center"/>
    </xf>
    <xf numFmtId="39" fontId="20" fillId="0" borderId="0" xfId="0" applyNumberFormat="1" applyFont="1" applyAlignment="1">
      <alignment vertical="center"/>
    </xf>
    <xf numFmtId="166" fontId="11"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Fill="1" applyAlignment="1">
      <alignment vertical="center"/>
    </xf>
    <xf numFmtId="166" fontId="11" fillId="0" borderId="0" xfId="0" applyNumberFormat="1" applyFont="1" applyBorder="1" applyAlignment="1">
      <alignment vertical="center"/>
    </xf>
    <xf numFmtId="0" fontId="22" fillId="0" borderId="0" xfId="0" applyFont="1" applyFill="1" applyAlignment="1">
      <alignment vertical="center"/>
    </xf>
    <xf numFmtId="4" fontId="11" fillId="0" borderId="0" xfId="42" applyNumberFormat="1" applyFont="1" applyFill="1" applyBorder="1" applyAlignment="1">
      <alignment vertical="center"/>
    </xf>
    <xf numFmtId="43" fontId="11" fillId="0" borderId="0" xfId="42" applyFont="1" applyFill="1" applyAlignment="1">
      <alignment vertical="center"/>
    </xf>
    <xf numFmtId="0" fontId="3" fillId="0" borderId="0" xfId="42" applyNumberFormat="1" applyFont="1" applyAlignment="1">
      <alignment horizontal="center" vertical="center"/>
    </xf>
    <xf numFmtId="43" fontId="1" fillId="0" borderId="16" xfId="42" applyFont="1" applyBorder="1" applyAlignment="1">
      <alignment vertical="center"/>
    </xf>
    <xf numFmtId="0" fontId="1" fillId="0" borderId="16" xfId="0" applyFont="1" applyBorder="1" applyAlignment="1">
      <alignment vertical="center"/>
    </xf>
    <xf numFmtId="43" fontId="11" fillId="0" borderId="0" xfId="42" applyFont="1" applyBorder="1" applyAlignment="1">
      <alignment horizontal="center" vertical="center" wrapText="1"/>
    </xf>
    <xf numFmtId="0" fontId="20" fillId="0" borderId="25" xfId="0" applyFont="1" applyBorder="1" applyAlignment="1">
      <alignment horizontal="center" vertical="center" wrapText="1"/>
    </xf>
    <xf numFmtId="43" fontId="23" fillId="0" borderId="0" xfId="42" applyFont="1" applyFill="1" applyAlignment="1">
      <alignment vertical="center"/>
    </xf>
    <xf numFmtId="37" fontId="20" fillId="0" borderId="0" xfId="0" applyNumberFormat="1" applyFont="1" applyFill="1" applyBorder="1" applyAlignment="1">
      <alignment vertical="center"/>
    </xf>
    <xf numFmtId="0" fontId="23" fillId="0" borderId="0" xfId="0" applyFont="1" applyFill="1" applyAlignment="1">
      <alignment vertical="center"/>
    </xf>
    <xf numFmtId="43" fontId="20" fillId="0" borderId="0" xfId="42" applyFont="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Alignment="1">
      <alignment horizontal="right" vertical="center"/>
    </xf>
    <xf numFmtId="168" fontId="11" fillId="6" borderId="19" xfId="45" applyNumberFormat="1" applyFont="1" applyFill="1" applyBorder="1" applyAlignment="1" applyProtection="1">
      <alignment horizontal="center" vertical="center"/>
      <protection locked="0"/>
    </xf>
    <xf numFmtId="169" fontId="11" fillId="6" borderId="19" xfId="45" applyNumberFormat="1" applyFont="1" applyFill="1" applyBorder="1" applyAlignment="1" applyProtection="1">
      <alignment horizontal="center" vertical="center"/>
      <protection locked="0"/>
    </xf>
    <xf numFmtId="166" fontId="20" fillId="0" borderId="20" xfId="59" applyNumberFormat="1" applyFont="1" applyBorder="1" applyAlignment="1">
      <alignment vertical="center"/>
      <protection/>
    </xf>
    <xf numFmtId="1" fontId="11" fillId="0" borderId="22" xfId="59" applyNumberFormat="1" applyFont="1" applyBorder="1" applyAlignment="1">
      <alignment vertical="center"/>
      <protection/>
    </xf>
    <xf numFmtId="0" fontId="20" fillId="0" borderId="21" xfId="59" applyFont="1" applyFill="1" applyBorder="1" applyAlignment="1">
      <alignment horizontal="right" vertical="center"/>
      <protection/>
    </xf>
    <xf numFmtId="3" fontId="11" fillId="0" borderId="24" xfId="59" applyNumberFormat="1" applyFont="1" applyFill="1" applyBorder="1" applyAlignment="1">
      <alignment vertical="center"/>
      <protection/>
    </xf>
    <xf numFmtId="3" fontId="11" fillId="0" borderId="22" xfId="59" applyNumberFormat="1" applyFont="1" applyBorder="1" applyAlignment="1">
      <alignment vertical="center"/>
      <protection/>
    </xf>
    <xf numFmtId="43" fontId="11" fillId="0" borderId="19" xfId="45" applyFont="1" applyBorder="1" applyAlignment="1" applyProtection="1">
      <alignment vertical="center"/>
      <protection locked="0"/>
    </xf>
    <xf numFmtId="43" fontId="11" fillId="0" borderId="18" xfId="45" applyFont="1" applyBorder="1" applyAlignment="1" applyProtection="1">
      <alignment vertical="center"/>
      <protection locked="0"/>
    </xf>
    <xf numFmtId="0" fontId="20" fillId="0" borderId="21" xfId="59" applyFont="1" applyBorder="1" applyAlignment="1">
      <alignment horizontal="right" vertical="center"/>
      <protection/>
    </xf>
    <xf numFmtId="37" fontId="11" fillId="0" borderId="22" xfId="45" applyNumberFormat="1" applyFont="1" applyFill="1" applyBorder="1" applyAlignment="1">
      <alignment vertical="center"/>
    </xf>
    <xf numFmtId="43" fontId="11" fillId="0" borderId="22" xfId="45" applyFont="1" applyBorder="1" applyAlignment="1">
      <alignment vertical="center"/>
    </xf>
    <xf numFmtId="0" fontId="0" fillId="6" borderId="19" xfId="0" applyFont="1" applyFill="1" applyBorder="1" applyAlignment="1" applyProtection="1">
      <alignment/>
      <protection locked="0"/>
    </xf>
    <xf numFmtId="39" fontId="11" fillId="0" borderId="0" xfId="42" applyNumberFormat="1" applyFont="1" applyBorder="1" applyAlignment="1">
      <alignment vertical="center"/>
    </xf>
    <xf numFmtId="4" fontId="11" fillId="6" borderId="19" xfId="45" applyNumberFormat="1" applyFont="1" applyFill="1" applyBorder="1" applyAlignment="1" applyProtection="1">
      <alignment horizontal="right" vertical="center"/>
      <protection locked="0"/>
    </xf>
    <xf numFmtId="4" fontId="11" fillId="6" borderId="19" xfId="42" applyNumberFormat="1" applyFont="1" applyFill="1" applyBorder="1" applyAlignment="1" applyProtection="1">
      <alignment horizontal="right" vertical="center"/>
      <protection locked="0"/>
    </xf>
    <xf numFmtId="4" fontId="1" fillId="6" borderId="19" xfId="46" applyNumberFormat="1" applyFont="1" applyFill="1" applyBorder="1" applyAlignment="1" applyProtection="1">
      <alignment horizontal="right" vertical="center"/>
      <protection locked="0"/>
    </xf>
    <xf numFmtId="4" fontId="1" fillId="6" borderId="19" xfId="0" applyNumberFormat="1" applyFont="1" applyFill="1" applyBorder="1" applyAlignment="1">
      <alignment horizontal="right"/>
    </xf>
    <xf numFmtId="4" fontId="0" fillId="6" borderId="0" xfId="0" applyNumberFormat="1" applyFill="1" applyAlignment="1">
      <alignment horizontal="right"/>
    </xf>
    <xf numFmtId="4" fontId="1" fillId="6" borderId="18" xfId="0" applyNumberFormat="1" applyFont="1" applyFill="1" applyBorder="1" applyAlignment="1">
      <alignment horizontal="right"/>
    </xf>
    <xf numFmtId="4" fontId="1" fillId="6" borderId="19" xfId="42" applyNumberFormat="1" applyFont="1" applyFill="1" applyBorder="1" applyAlignment="1">
      <alignment horizontal="right" vertical="center"/>
    </xf>
    <xf numFmtId="4" fontId="0" fillId="6" borderId="19" xfId="0" applyNumberFormat="1" applyFill="1" applyBorder="1" applyAlignment="1" applyProtection="1">
      <alignment horizontal="right"/>
      <protection locked="0"/>
    </xf>
    <xf numFmtId="4" fontId="0" fillId="6" borderId="13" xfId="0" applyNumberFormat="1" applyFill="1" applyBorder="1" applyAlignment="1" applyProtection="1">
      <alignment horizontal="right"/>
      <protection locked="0"/>
    </xf>
    <xf numFmtId="0" fontId="0" fillId="6" borderId="19" xfId="0" applyFont="1"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6" borderId="19" xfId="0" applyFont="1" applyFill="1" applyBorder="1" applyAlignment="1" applyProtection="1">
      <alignment/>
      <protection/>
    </xf>
    <xf numFmtId="166" fontId="3" fillId="0" borderId="0" xfId="0" applyNumberFormat="1" applyFont="1" applyAlignment="1">
      <alignment horizontal="left" vertical="center"/>
    </xf>
    <xf numFmtId="4" fontId="11" fillId="6" borderId="19" xfId="46" applyNumberFormat="1" applyFont="1" applyFill="1" applyBorder="1" applyAlignment="1" applyProtection="1">
      <alignment horizontal="right" vertical="center"/>
      <protection locked="0"/>
    </xf>
    <xf numFmtId="4" fontId="11" fillId="6" borderId="19" xfId="0" applyNumberFormat="1" applyFont="1" applyFill="1" applyBorder="1" applyAlignment="1">
      <alignment horizontal="right"/>
    </xf>
    <xf numFmtId="169" fontId="3" fillId="0" borderId="0" xfId="42" applyNumberFormat="1" applyFont="1" applyAlignment="1">
      <alignment horizontal="center" vertical="center"/>
    </xf>
    <xf numFmtId="0" fontId="11" fillId="0" borderId="19" xfId="0" applyFont="1" applyFill="1" applyBorder="1" applyAlignment="1">
      <alignment horizontal="center" vertical="center" wrapText="1"/>
    </xf>
    <xf numFmtId="43" fontId="11" fillId="6" borderId="19" xfId="42" applyFont="1" applyFill="1" applyBorder="1" applyAlignment="1" applyProtection="1">
      <alignment horizontal="center" vertical="center"/>
      <protection locked="0"/>
    </xf>
    <xf numFmtId="0" fontId="1" fillId="0" borderId="0" xfId="0" applyFont="1" applyBorder="1" applyAlignment="1">
      <alignment horizontal="right" vertical="center"/>
    </xf>
    <xf numFmtId="43" fontId="1" fillId="0" borderId="26" xfId="42" applyFont="1" applyBorder="1" applyAlignment="1">
      <alignment vertical="center"/>
    </xf>
    <xf numFmtId="0" fontId="21" fillId="0" borderId="0" xfId="0" applyFont="1" applyFill="1" applyAlignment="1">
      <alignment vertical="distributed"/>
    </xf>
    <xf numFmtId="166" fontId="20" fillId="0" borderId="0" xfId="0" applyNumberFormat="1" applyFont="1" applyFill="1" applyAlignment="1">
      <alignment vertical="center"/>
    </xf>
    <xf numFmtId="0" fontId="11" fillId="34" borderId="0" xfId="0" applyFont="1" applyFill="1" applyAlignment="1">
      <alignment vertical="center"/>
    </xf>
    <xf numFmtId="0" fontId="1" fillId="34" borderId="0" xfId="0" applyFont="1" applyFill="1" applyAlignment="1">
      <alignment vertical="center"/>
    </xf>
    <xf numFmtId="166" fontId="20" fillId="0" borderId="18" xfId="0" applyNumberFormat="1" applyFont="1" applyBorder="1" applyAlignment="1">
      <alignment horizontal="center" vertical="center" wrapText="1"/>
    </xf>
    <xf numFmtId="0" fontId="20" fillId="0" borderId="18" xfId="0" applyFont="1" applyBorder="1" applyAlignment="1">
      <alignment horizontal="center" vertical="center" wrapText="1"/>
    </xf>
    <xf numFmtId="0" fontId="20" fillId="0" borderId="27" xfId="0" applyFont="1" applyBorder="1" applyAlignment="1">
      <alignment horizontal="center" vertical="center" wrapText="1"/>
    </xf>
    <xf numFmtId="4" fontId="11" fillId="0" borderId="19" xfId="0" applyNumberFormat="1" applyFont="1" applyBorder="1" applyAlignment="1" applyProtection="1">
      <alignment horizontal="right" vertical="center"/>
      <protection locked="0"/>
    </xf>
    <xf numFmtId="4" fontId="20" fillId="0" borderId="21" xfId="0" applyNumberFormat="1" applyFont="1" applyFill="1" applyBorder="1" applyAlignment="1">
      <alignment horizontal="right" vertical="center"/>
    </xf>
    <xf numFmtId="1" fontId="11" fillId="0" borderId="0" xfId="0" applyNumberFormat="1" applyFont="1" applyFill="1" applyAlignment="1">
      <alignment vertical="center"/>
    </xf>
    <xf numFmtId="43" fontId="11" fillId="0" borderId="0" xfId="42" applyFont="1" applyFill="1" applyBorder="1" applyAlignment="1">
      <alignment horizontal="center" vertical="center"/>
    </xf>
    <xf numFmtId="0" fontId="2" fillId="0" borderId="0" xfId="0" applyFont="1" applyAlignment="1">
      <alignment horizontal="center" vertical="center"/>
    </xf>
    <xf numFmtId="43" fontId="11" fillId="0" borderId="19" xfId="42" applyFont="1" applyBorder="1" applyAlignment="1" applyProtection="1">
      <alignment horizontal="right" vertical="center"/>
      <protection locked="0"/>
    </xf>
    <xf numFmtId="43" fontId="11" fillId="0" borderId="18" xfId="42" applyFont="1" applyBorder="1" applyAlignment="1" applyProtection="1">
      <alignment horizontal="right" vertical="center"/>
      <protection locked="0"/>
    </xf>
    <xf numFmtId="37" fontId="11" fillId="0" borderId="22" xfId="42" applyNumberFormat="1" applyFont="1" applyFill="1" applyBorder="1" applyAlignment="1">
      <alignment horizontal="right" vertical="center"/>
    </xf>
    <xf numFmtId="43" fontId="11" fillId="0" borderId="22" xfId="42" applyFont="1" applyBorder="1" applyAlignment="1">
      <alignment horizontal="right" vertical="center"/>
    </xf>
    <xf numFmtId="43" fontId="11" fillId="6" borderId="19" xfId="45" applyFont="1" applyFill="1" applyBorder="1" applyAlignment="1" applyProtection="1">
      <alignment horizontal="right" vertical="center"/>
      <protection locked="0"/>
    </xf>
    <xf numFmtId="3" fontId="11" fillId="0" borderId="19" xfId="59" applyNumberFormat="1" applyFont="1" applyBorder="1" applyAlignment="1" applyProtection="1">
      <alignment horizontal="right" vertical="center"/>
      <protection locked="0"/>
    </xf>
    <xf numFmtId="3" fontId="11" fillId="0" borderId="18" xfId="59" applyNumberFormat="1" applyFont="1" applyBorder="1" applyAlignment="1" applyProtection="1">
      <alignment horizontal="right" vertical="center"/>
      <protection locked="0"/>
    </xf>
    <xf numFmtId="3" fontId="11" fillId="0" borderId="19" xfId="0" applyNumberFormat="1" applyFont="1" applyBorder="1" applyAlignment="1" applyProtection="1">
      <alignment horizontal="right" vertical="center"/>
      <protection locked="0"/>
    </xf>
    <xf numFmtId="3" fontId="11" fillId="0" borderId="18" xfId="0" applyNumberFormat="1" applyFont="1" applyBorder="1" applyAlignment="1" applyProtection="1">
      <alignment horizontal="right" vertical="center"/>
      <protection locked="0"/>
    </xf>
    <xf numFmtId="3" fontId="11" fillId="0" borderId="24" xfId="0" applyNumberFormat="1" applyFont="1" applyFill="1" applyBorder="1" applyAlignment="1">
      <alignment horizontal="right" vertical="center"/>
    </xf>
    <xf numFmtId="3" fontId="11" fillId="0" borderId="22" xfId="0" applyNumberFormat="1" applyFont="1" applyBorder="1" applyAlignment="1">
      <alignment horizontal="right" vertical="center"/>
    </xf>
    <xf numFmtId="43" fontId="11" fillId="6" borderId="19" xfId="42" applyFont="1" applyFill="1" applyBorder="1" applyAlignment="1" applyProtection="1">
      <alignment horizontal="right" vertical="center"/>
      <protection locked="0"/>
    </xf>
    <xf numFmtId="43" fontId="11" fillId="0" borderId="13" xfId="42" applyFont="1" applyFill="1" applyBorder="1" applyAlignment="1" applyProtection="1">
      <alignment horizontal="right" vertical="center"/>
      <protection locked="0"/>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1" fontId="20" fillId="0" borderId="0" xfId="0" applyNumberFormat="1" applyFont="1" applyFill="1" applyAlignment="1">
      <alignment vertical="center"/>
    </xf>
    <xf numFmtId="1" fontId="11" fillId="0" borderId="0" xfId="0" applyNumberFormat="1" applyFont="1" applyFill="1" applyAlignment="1">
      <alignment vertical="distributed"/>
    </xf>
    <xf numFmtId="43" fontId="11" fillId="6" borderId="18" xfId="42" applyFont="1" applyFill="1" applyBorder="1" applyAlignment="1" applyProtection="1">
      <alignment horizontal="right" vertical="center"/>
      <protection locked="0"/>
    </xf>
    <xf numFmtId="4" fontId="11" fillId="6" borderId="19"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11" fillId="0" borderId="0" xfId="0" applyNumberFormat="1" applyFont="1" applyBorder="1" applyAlignment="1">
      <alignment horizontal="right" vertical="center"/>
    </xf>
    <xf numFmtId="4" fontId="11" fillId="0" borderId="28" xfId="42" applyNumberFormat="1" applyFont="1" applyFill="1" applyBorder="1" applyAlignment="1">
      <alignment horizontal="right" vertical="center"/>
    </xf>
    <xf numFmtId="0" fontId="4" fillId="0" borderId="0" xfId="0" applyFont="1" applyBorder="1" applyAlignment="1">
      <alignment horizontal="center" wrapText="1"/>
    </xf>
    <xf numFmtId="0" fontId="11" fillId="0" borderId="0" xfId="0" applyFont="1" applyBorder="1" applyAlignment="1">
      <alignment vertical="center"/>
    </xf>
    <xf numFmtId="0" fontId="4" fillId="0" borderId="0" xfId="0" applyFont="1" applyBorder="1" applyAlignment="1">
      <alignment horizontal="center" vertical="center" wrapText="1"/>
    </xf>
    <xf numFmtId="0" fontId="24" fillId="0" borderId="0" xfId="0" applyFont="1" applyAlignment="1">
      <alignment vertical="center"/>
    </xf>
    <xf numFmtId="43" fontId="20" fillId="6" borderId="0" xfId="42" applyFont="1" applyFill="1" applyBorder="1" applyAlignment="1">
      <alignment horizontal="center" vertical="center"/>
    </xf>
    <xf numFmtId="43" fontId="20" fillId="0" borderId="0" xfId="42" applyFont="1" applyAlignment="1">
      <alignment horizontal="center" vertical="center"/>
    </xf>
    <xf numFmtId="39" fontId="11" fillId="6" borderId="19" xfId="42" applyNumberFormat="1" applyFont="1" applyFill="1" applyBorder="1" applyAlignment="1" applyProtection="1">
      <alignment horizontal="right" vertical="center"/>
      <protection locked="0"/>
    </xf>
    <xf numFmtId="0" fontId="2" fillId="0" borderId="27" xfId="0" applyFont="1" applyBorder="1" applyAlignment="1">
      <alignment horizontal="center" vertical="center" wrapText="1"/>
    </xf>
    <xf numFmtId="168" fontId="11" fillId="6" borderId="19" xfId="42" applyNumberFormat="1" applyFont="1" applyFill="1" applyBorder="1" applyAlignment="1" applyProtection="1">
      <alignment horizontal="center" vertical="center"/>
      <protection locked="0"/>
    </xf>
    <xf numFmtId="168" fontId="1" fillId="6" borderId="19" xfId="0" applyNumberFormat="1" applyFont="1" applyFill="1" applyBorder="1" applyAlignment="1">
      <alignment horizontal="center"/>
    </xf>
    <xf numFmtId="168" fontId="1" fillId="6" borderId="18" xfId="0" applyNumberFormat="1" applyFont="1" applyFill="1" applyBorder="1" applyAlignment="1">
      <alignment horizontal="center"/>
    </xf>
    <xf numFmtId="0" fontId="1" fillId="6" borderId="19" xfId="0" applyFont="1" applyFill="1" applyBorder="1" applyAlignment="1">
      <alignment horizontal="left"/>
    </xf>
    <xf numFmtId="168" fontId="11" fillId="6" borderId="19" xfId="45" applyNumberFormat="1" applyFont="1" applyFill="1" applyBorder="1" applyAlignment="1" applyProtection="1">
      <alignment vertical="center"/>
      <protection locked="0"/>
    </xf>
    <xf numFmtId="43" fontId="11" fillId="6" borderId="19" xfId="45" applyFont="1" applyFill="1" applyBorder="1" applyAlignment="1" applyProtection="1">
      <alignment horizontal="left" vertical="center"/>
      <protection locked="0"/>
    </xf>
    <xf numFmtId="43" fontId="11" fillId="6" borderId="19" xfId="42" applyFont="1" applyFill="1" applyBorder="1" applyAlignment="1" applyProtection="1">
      <alignment horizontal="left" vertical="center"/>
      <protection locked="0"/>
    </xf>
    <xf numFmtId="168" fontId="11" fillId="6" borderId="19" xfId="0" applyNumberFormat="1" applyFont="1" applyFill="1" applyBorder="1" applyAlignment="1">
      <alignment horizontal="center"/>
    </xf>
    <xf numFmtId="168" fontId="11" fillId="6" borderId="18" xfId="0" applyNumberFormat="1" applyFont="1" applyFill="1" applyBorder="1" applyAlignment="1">
      <alignment horizontal="center"/>
    </xf>
    <xf numFmtId="0" fontId="11" fillId="6" borderId="19" xfId="0" applyFont="1" applyFill="1" applyBorder="1" applyAlignment="1">
      <alignment horizontal="center"/>
    </xf>
    <xf numFmtId="0" fontId="11" fillId="6" borderId="18" xfId="0" applyFont="1" applyFill="1" applyBorder="1" applyAlignment="1">
      <alignment horizontal="center"/>
    </xf>
    <xf numFmtId="0" fontId="11" fillId="6" borderId="19" xfId="0" applyFont="1" applyFill="1" applyBorder="1" applyAlignment="1">
      <alignment horizontal="left"/>
    </xf>
    <xf numFmtId="0" fontId="11" fillId="6" borderId="18" xfId="0" applyFont="1" applyFill="1" applyBorder="1" applyAlignment="1">
      <alignment horizontal="left"/>
    </xf>
    <xf numFmtId="4" fontId="11" fillId="6" borderId="19" xfId="42" applyNumberFormat="1" applyFont="1" applyFill="1" applyBorder="1" applyAlignment="1" applyProtection="1">
      <alignment horizontal="left" vertical="center"/>
      <protection locked="0"/>
    </xf>
    <xf numFmtId="43" fontId="11" fillId="6" borderId="23" xfId="42" applyFont="1" applyFill="1" applyBorder="1" applyAlignment="1" applyProtection="1">
      <alignment horizontal="left" vertical="center"/>
      <protection locked="0"/>
    </xf>
    <xf numFmtId="0" fontId="1" fillId="0" borderId="0" xfId="0" applyFont="1" applyAlignment="1">
      <alignment vertical="center" wrapText="1"/>
    </xf>
    <xf numFmtId="0" fontId="11" fillId="0" borderId="0" xfId="0" applyFont="1" applyAlignment="1">
      <alignment horizontal="left" vertical="center"/>
    </xf>
    <xf numFmtId="0" fontId="11" fillId="0" borderId="19" xfId="0" applyFont="1" applyBorder="1" applyAlignment="1" applyProtection="1">
      <alignment vertical="center"/>
      <protection locked="0"/>
    </xf>
    <xf numFmtId="4" fontId="11" fillId="36" borderId="28" xfId="0" applyNumberFormat="1" applyFont="1" applyFill="1" applyBorder="1" applyAlignment="1" applyProtection="1">
      <alignment horizontal="right" vertical="center"/>
      <protection locked="0"/>
    </xf>
    <xf numFmtId="4" fontId="11" fillId="35" borderId="18" xfId="0" applyNumberFormat="1" applyFont="1" applyFill="1" applyBorder="1" applyAlignment="1" applyProtection="1">
      <alignment horizontal="right" vertical="center"/>
      <protection locked="0"/>
    </xf>
    <xf numFmtId="4" fontId="11" fillId="37" borderId="19" xfId="0" applyNumberFormat="1" applyFont="1" applyFill="1" applyBorder="1" applyAlignment="1" applyProtection="1">
      <alignment horizontal="right" vertical="center"/>
      <protection locked="0"/>
    </xf>
    <xf numFmtId="0" fontId="1" fillId="0" borderId="15" xfId="0" applyFont="1" applyBorder="1" applyAlignment="1">
      <alignment vertical="center"/>
    </xf>
    <xf numFmtId="0" fontId="1" fillId="0" borderId="15" xfId="0" applyFont="1" applyBorder="1" applyAlignment="1">
      <alignment vertical="top" wrapText="1"/>
    </xf>
    <xf numFmtId="4" fontId="1" fillId="0" borderId="15" xfId="42" applyNumberFormat="1" applyFont="1" applyFill="1" applyBorder="1" applyAlignment="1">
      <alignment horizontal="left" vertical="center"/>
    </xf>
    <xf numFmtId="4" fontId="1" fillId="0" borderId="15" xfId="42" applyNumberFormat="1" applyFont="1" applyFill="1" applyBorder="1" applyAlignment="1">
      <alignment vertical="center"/>
    </xf>
    <xf numFmtId="0" fontId="63" fillId="0" borderId="13" xfId="0" applyFont="1" applyBorder="1" applyAlignment="1">
      <alignment vertical="center"/>
    </xf>
    <xf numFmtId="0" fontId="2" fillId="0" borderId="18" xfId="0" applyFont="1" applyBorder="1" applyAlignment="1">
      <alignment vertical="center"/>
    </xf>
    <xf numFmtId="4" fontId="1" fillId="6" borderId="15" xfId="42" applyNumberFormat="1" applyFont="1" applyFill="1" applyBorder="1" applyAlignment="1">
      <alignment horizontal="left" vertical="center"/>
    </xf>
    <xf numFmtId="4" fontId="1" fillId="36" borderId="15" xfId="42" applyNumberFormat="1" applyFont="1" applyFill="1" applyBorder="1" applyAlignment="1">
      <alignment vertical="center"/>
    </xf>
    <xf numFmtId="4" fontId="1" fillId="34" borderId="15" xfId="42" applyNumberFormat="1" applyFont="1" applyFill="1" applyBorder="1" applyAlignment="1">
      <alignment vertical="center"/>
    </xf>
    <xf numFmtId="0" fontId="0" fillId="0" borderId="0" xfId="0" applyFont="1" applyFill="1" applyBorder="1" applyAlignment="1" applyProtection="1">
      <alignment/>
      <protection locked="0"/>
    </xf>
    <xf numFmtId="0" fontId="0" fillId="0" borderId="0" xfId="0" applyFill="1" applyBorder="1" applyAlignment="1">
      <alignment/>
    </xf>
    <xf numFmtId="4" fontId="0" fillId="0" borderId="0" xfId="0" applyNumberFormat="1" applyFill="1" applyBorder="1" applyAlignment="1" applyProtection="1">
      <alignment horizontal="right"/>
      <protection locked="0"/>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8" xfId="0" applyFont="1" applyBorder="1" applyAlignment="1">
      <alignment vertical="center" wrapText="1"/>
    </xf>
    <xf numFmtId="0" fontId="25" fillId="0" borderId="0" xfId="0" applyFont="1" applyAlignment="1">
      <alignment vertical="center"/>
    </xf>
    <xf numFmtId="0" fontId="20" fillId="37" borderId="18" xfId="0" applyFont="1" applyFill="1" applyBorder="1" applyAlignment="1" applyProtection="1">
      <alignment horizontal="center" vertical="center" wrapText="1"/>
      <protection/>
    </xf>
    <xf numFmtId="166" fontId="20" fillId="37" borderId="20" xfId="0" applyNumberFormat="1" applyFont="1" applyFill="1" applyBorder="1" applyAlignment="1" applyProtection="1">
      <alignment vertical="center"/>
      <protection/>
    </xf>
    <xf numFmtId="0" fontId="11" fillId="37" borderId="22" xfId="0" applyFont="1" applyFill="1" applyBorder="1" applyAlignment="1" applyProtection="1">
      <alignment vertical="center"/>
      <protection/>
    </xf>
    <xf numFmtId="0" fontId="11" fillId="37" borderId="21" xfId="0" applyFont="1" applyFill="1" applyBorder="1" applyAlignment="1" applyProtection="1">
      <alignment vertical="center"/>
      <protection/>
    </xf>
    <xf numFmtId="4" fontId="11" fillId="37" borderId="29" xfId="0" applyNumberFormat="1" applyFont="1" applyFill="1" applyBorder="1" applyAlignment="1" applyProtection="1">
      <alignment horizontal="right" vertical="center"/>
      <protection/>
    </xf>
    <xf numFmtId="4" fontId="11" fillId="37" borderId="30" xfId="0" applyNumberFormat="1" applyFont="1" applyFill="1" applyBorder="1" applyAlignment="1" applyProtection="1">
      <alignment horizontal="right" vertical="center"/>
      <protection/>
    </xf>
    <xf numFmtId="4" fontId="11" fillId="37" borderId="31" xfId="0" applyNumberFormat="1" applyFont="1" applyFill="1" applyBorder="1" applyAlignment="1" applyProtection="1">
      <alignment horizontal="right" vertical="center"/>
      <protection/>
    </xf>
    <xf numFmtId="4" fontId="2" fillId="34" borderId="32" xfId="0" applyNumberFormat="1" applyFont="1" applyFill="1" applyBorder="1" applyAlignment="1" applyProtection="1">
      <alignment horizontal="center" vertical="center"/>
      <protection locked="0"/>
    </xf>
    <xf numFmtId="43" fontId="20" fillId="34" borderId="33" xfId="42" applyFont="1" applyFill="1" applyBorder="1" applyAlignment="1" applyProtection="1">
      <alignment vertical="center"/>
      <protection locked="0"/>
    </xf>
    <xf numFmtId="4" fontId="11" fillId="36" borderId="19" xfId="42" applyNumberFormat="1" applyFont="1" applyFill="1" applyBorder="1" applyAlignment="1" applyProtection="1">
      <alignment horizontal="right" vertical="center"/>
      <protection locked="0"/>
    </xf>
    <xf numFmtId="4" fontId="20" fillId="35" borderId="34" xfId="0" applyNumberFormat="1" applyFont="1" applyFill="1" applyBorder="1" applyAlignment="1" applyProtection="1">
      <alignment horizontal="right" vertical="center"/>
      <protection locked="0"/>
    </xf>
    <xf numFmtId="4" fontId="20" fillId="35" borderId="35" xfId="0" applyNumberFormat="1" applyFont="1" applyFill="1" applyBorder="1" applyAlignment="1" applyProtection="1">
      <alignment vertical="center"/>
      <protection locked="0"/>
    </xf>
    <xf numFmtId="4" fontId="11" fillId="36" borderId="36" xfId="42" applyNumberFormat="1" applyFont="1" applyFill="1" applyBorder="1" applyAlignment="1" applyProtection="1">
      <alignment horizontal="right" vertical="center"/>
      <protection locked="0"/>
    </xf>
    <xf numFmtId="4" fontId="11" fillId="36" borderId="37" xfId="42" applyNumberFormat="1" applyFont="1" applyFill="1" applyBorder="1" applyAlignment="1" applyProtection="1">
      <alignment horizontal="right" vertical="center"/>
      <protection locked="0"/>
    </xf>
    <xf numFmtId="4" fontId="11" fillId="36" borderId="38" xfId="42" applyNumberFormat="1" applyFont="1" applyFill="1" applyBorder="1" applyAlignment="1" applyProtection="1">
      <alignment horizontal="right" vertical="center"/>
      <protection locked="0"/>
    </xf>
    <xf numFmtId="43" fontId="20" fillId="34" borderId="39" xfId="42" applyFont="1" applyFill="1" applyBorder="1" applyAlignment="1" applyProtection="1">
      <alignment vertical="center"/>
      <protection locked="0"/>
    </xf>
    <xf numFmtId="43" fontId="20" fillId="34" borderId="40" xfId="42" applyFont="1" applyFill="1" applyBorder="1" applyAlignment="1" applyProtection="1">
      <alignment vertical="center"/>
      <protection locked="0"/>
    </xf>
    <xf numFmtId="39" fontId="2" fillId="34" borderId="41" xfId="42" applyNumberFormat="1" applyFont="1" applyFill="1" applyBorder="1" applyAlignment="1" applyProtection="1">
      <alignment vertical="center"/>
      <protection locked="0"/>
    </xf>
    <xf numFmtId="43" fontId="20" fillId="34" borderId="42" xfId="42" applyFont="1" applyFill="1" applyBorder="1" applyAlignment="1" applyProtection="1">
      <alignment vertical="center"/>
      <protection locked="0"/>
    </xf>
    <xf numFmtId="43" fontId="20" fillId="34" borderId="43" xfId="42" applyFont="1" applyFill="1" applyBorder="1" applyAlignment="1" applyProtection="1">
      <alignment vertical="center"/>
      <protection locked="0"/>
    </xf>
    <xf numFmtId="4" fontId="20" fillId="35" borderId="29" xfId="42" applyNumberFormat="1" applyFont="1" applyFill="1" applyBorder="1" applyAlignment="1" applyProtection="1">
      <alignment horizontal="right" vertical="center"/>
      <protection locked="0"/>
    </xf>
    <xf numFmtId="4" fontId="20" fillId="35" borderId="35" xfId="42" applyNumberFormat="1" applyFont="1" applyFill="1" applyBorder="1" applyAlignment="1" applyProtection="1">
      <alignment vertical="center"/>
      <protection locked="0"/>
    </xf>
    <xf numFmtId="4" fontId="11" fillId="36" borderId="28" xfId="42" applyNumberFormat="1" applyFont="1" applyFill="1" applyBorder="1" applyAlignment="1" applyProtection="1">
      <alignment horizontal="right" vertical="center"/>
      <protection locked="0"/>
    </xf>
    <xf numFmtId="0" fontId="20" fillId="0" borderId="39" xfId="0" applyFont="1" applyBorder="1" applyAlignment="1" applyProtection="1">
      <alignment vertical="center"/>
      <protection locked="0"/>
    </xf>
    <xf numFmtId="0" fontId="20" fillId="0" borderId="40" xfId="0" applyFont="1" applyBorder="1" applyAlignment="1" applyProtection="1">
      <alignment vertical="center"/>
      <protection locked="0"/>
    </xf>
    <xf numFmtId="4" fontId="20" fillId="0" borderId="41" xfId="0" applyNumberFormat="1" applyFont="1" applyBorder="1" applyAlignment="1" applyProtection="1">
      <alignment vertical="center"/>
      <protection locked="0"/>
    </xf>
    <xf numFmtId="0" fontId="20" fillId="0" borderId="44" xfId="42" applyNumberFormat="1" applyFont="1" applyBorder="1" applyAlignment="1" applyProtection="1">
      <alignment vertical="center"/>
      <protection locked="0"/>
    </xf>
    <xf numFmtId="43" fontId="20" fillId="0" borderId="0" xfId="42" applyFont="1" applyBorder="1" applyAlignment="1" applyProtection="1">
      <alignment horizontal="right" vertical="center"/>
      <protection locked="0"/>
    </xf>
    <xf numFmtId="43" fontId="20" fillId="0" borderId="45" xfId="42" applyFont="1" applyBorder="1" applyAlignment="1" applyProtection="1">
      <alignment vertical="center"/>
      <protection locked="0"/>
    </xf>
    <xf numFmtId="43" fontId="20" fillId="0" borderId="42" xfId="42" applyFont="1" applyBorder="1" applyAlignment="1" applyProtection="1">
      <alignment vertical="center"/>
      <protection locked="0"/>
    </xf>
    <xf numFmtId="43" fontId="20" fillId="0" borderId="43" xfId="42" applyFont="1" applyBorder="1" applyAlignment="1" applyProtection="1">
      <alignment vertical="center"/>
      <protection locked="0"/>
    </xf>
    <xf numFmtId="4" fontId="20" fillId="34" borderId="32" xfId="0" applyNumberFormat="1" applyFont="1" applyFill="1" applyBorder="1" applyAlignment="1" applyProtection="1">
      <alignment horizontal="center" vertical="center"/>
      <protection locked="0"/>
    </xf>
    <xf numFmtId="4" fontId="20" fillId="35" borderId="46" xfId="0" applyNumberFormat="1" applyFont="1" applyFill="1" applyBorder="1" applyAlignment="1" applyProtection="1">
      <alignment vertical="center"/>
      <protection locked="0"/>
    </xf>
    <xf numFmtId="4" fontId="11" fillId="36" borderId="36" xfId="42" applyNumberFormat="1" applyFont="1" applyFill="1" applyBorder="1" applyAlignment="1" applyProtection="1">
      <alignment vertical="center"/>
      <protection locked="0"/>
    </xf>
    <xf numFmtId="4" fontId="11" fillId="36" borderId="37" xfId="42" applyNumberFormat="1" applyFont="1" applyFill="1" applyBorder="1" applyAlignment="1" applyProtection="1">
      <alignment vertical="center"/>
      <protection locked="0"/>
    </xf>
    <xf numFmtId="4" fontId="11" fillId="36" borderId="38" xfId="42" applyNumberFormat="1" applyFont="1" applyFill="1" applyBorder="1" applyAlignment="1" applyProtection="1">
      <alignment vertical="center"/>
      <protection locked="0"/>
    </xf>
    <xf numFmtId="39" fontId="20" fillId="34" borderId="41" xfId="42" applyNumberFormat="1" applyFont="1" applyFill="1" applyBorder="1" applyAlignment="1" applyProtection="1">
      <alignment vertical="center"/>
      <protection locked="0"/>
    </xf>
    <xf numFmtId="4" fontId="2" fillId="0" borderId="41" xfId="0" applyNumberFormat="1" applyFont="1" applyBorder="1" applyAlignment="1" applyProtection="1">
      <alignment vertical="center"/>
      <protection locked="0"/>
    </xf>
    <xf numFmtId="0" fontId="20" fillId="0" borderId="0" xfId="42" applyNumberFormat="1" applyFont="1" applyBorder="1" applyAlignment="1" applyProtection="1">
      <alignment vertical="center"/>
      <protection locked="0"/>
    </xf>
    <xf numFmtId="4" fontId="20" fillId="35" borderId="35" xfId="0" applyNumberFormat="1" applyFont="1" applyFill="1" applyBorder="1" applyAlignment="1" applyProtection="1">
      <alignment horizontal="right" vertical="center"/>
      <protection locked="0"/>
    </xf>
    <xf numFmtId="4" fontId="20" fillId="34" borderId="47" xfId="0" applyNumberFormat="1" applyFont="1" applyFill="1" applyBorder="1" applyAlignment="1" applyProtection="1">
      <alignment vertical="center"/>
      <protection locked="0"/>
    </xf>
    <xf numFmtId="4" fontId="20" fillId="35" borderId="46" xfId="0" applyNumberFormat="1" applyFont="1" applyFill="1" applyBorder="1" applyAlignment="1" applyProtection="1">
      <alignment horizontal="right" vertical="center"/>
      <protection locked="0"/>
    </xf>
    <xf numFmtId="4" fontId="20" fillId="35" borderId="29" xfId="42" applyNumberFormat="1" applyFont="1" applyFill="1" applyBorder="1" applyAlignment="1" applyProtection="1">
      <alignment vertical="center"/>
      <protection locked="0"/>
    </xf>
    <xf numFmtId="4" fontId="20" fillId="35" borderId="46" xfId="59" applyNumberFormat="1" applyFont="1" applyFill="1" applyBorder="1" applyAlignment="1" applyProtection="1">
      <alignment vertical="center"/>
      <protection locked="0"/>
    </xf>
    <xf numFmtId="4" fontId="11" fillId="36" borderId="36" xfId="45" applyNumberFormat="1" applyFont="1" applyFill="1" applyBorder="1" applyAlignment="1" applyProtection="1">
      <alignment vertical="center"/>
      <protection locked="0"/>
    </xf>
    <xf numFmtId="4" fontId="11" fillId="36" borderId="37" xfId="45" applyNumberFormat="1" applyFont="1" applyFill="1" applyBorder="1" applyAlignment="1" applyProtection="1">
      <alignment vertical="center"/>
      <protection locked="0"/>
    </xf>
    <xf numFmtId="4" fontId="11" fillId="36" borderId="19" xfId="45" applyNumberFormat="1" applyFont="1" applyFill="1" applyBorder="1" applyAlignment="1" applyProtection="1">
      <alignment horizontal="right" vertical="center"/>
      <protection locked="0"/>
    </xf>
    <xf numFmtId="4" fontId="20" fillId="0" borderId="41" xfId="0" applyNumberFormat="1" applyFont="1" applyBorder="1" applyAlignment="1" applyProtection="1">
      <alignment horizontal="right" vertical="center"/>
      <protection locked="0"/>
    </xf>
    <xf numFmtId="43" fontId="20" fillId="0" borderId="45" xfId="42" applyFont="1" applyBorder="1" applyAlignment="1" applyProtection="1">
      <alignment horizontal="right" vertical="center"/>
      <protection locked="0"/>
    </xf>
    <xf numFmtId="43" fontId="20" fillId="0" borderId="42" xfId="42" applyFont="1" applyBorder="1" applyAlignment="1" applyProtection="1">
      <alignment horizontal="left" vertical="center"/>
      <protection locked="0"/>
    </xf>
    <xf numFmtId="43" fontId="20" fillId="34" borderId="33" xfId="42" applyFont="1" applyFill="1" applyBorder="1" applyAlignment="1" applyProtection="1">
      <alignment horizontal="right" vertical="center"/>
      <protection locked="0"/>
    </xf>
    <xf numFmtId="4" fontId="20" fillId="34" borderId="48" xfId="0" applyNumberFormat="1" applyFont="1" applyFill="1" applyBorder="1" applyAlignment="1" applyProtection="1">
      <alignment horizontal="center" vertical="center"/>
      <protection locked="0"/>
    </xf>
    <xf numFmtId="4" fontId="20" fillId="35" borderId="29" xfId="45" applyNumberFormat="1" applyFont="1" applyFill="1" applyBorder="1" applyAlignment="1" applyProtection="1">
      <alignment vertical="center"/>
      <protection locked="0"/>
    </xf>
    <xf numFmtId="4" fontId="11" fillId="36" borderId="28" xfId="45" applyNumberFormat="1" applyFont="1" applyFill="1" applyBorder="1" applyAlignment="1" applyProtection="1">
      <alignment vertical="center"/>
      <protection locked="0"/>
    </xf>
    <xf numFmtId="43" fontId="11" fillId="0" borderId="43" xfId="42" applyFont="1" applyBorder="1" applyAlignment="1" applyProtection="1">
      <alignment vertical="center"/>
      <protection locked="0"/>
    </xf>
    <xf numFmtId="43" fontId="20" fillId="34" borderId="39" xfId="42" applyFont="1" applyFill="1" applyBorder="1" applyAlignment="1" applyProtection="1">
      <alignment vertical="center"/>
      <protection/>
    </xf>
    <xf numFmtId="43" fontId="20" fillId="34" borderId="40" xfId="42" applyFont="1" applyFill="1" applyBorder="1" applyAlignment="1" applyProtection="1">
      <alignment vertical="center"/>
      <protection/>
    </xf>
    <xf numFmtId="39" fontId="20" fillId="34" borderId="41" xfId="42" applyNumberFormat="1" applyFont="1" applyFill="1" applyBorder="1" applyAlignment="1" applyProtection="1">
      <alignment vertical="center"/>
      <protection/>
    </xf>
    <xf numFmtId="43" fontId="20" fillId="34" borderId="42" xfId="42" applyFont="1" applyFill="1" applyBorder="1" applyAlignment="1" applyProtection="1">
      <alignment vertical="center"/>
      <protection/>
    </xf>
    <xf numFmtId="43" fontId="20" fillId="34" borderId="43" xfId="42" applyFont="1" applyFill="1" applyBorder="1" applyAlignment="1" applyProtection="1">
      <alignment vertical="center"/>
      <protection/>
    </xf>
    <xf numFmtId="43" fontId="20" fillId="34" borderId="33" xfId="42" applyFont="1" applyFill="1" applyBorder="1" applyAlignment="1" applyProtection="1">
      <alignment vertical="center"/>
      <protection/>
    </xf>
    <xf numFmtId="4" fontId="11" fillId="36" borderId="28" xfId="42" applyNumberFormat="1" applyFont="1" applyFill="1" applyBorder="1" applyAlignment="1" applyProtection="1">
      <alignment vertical="center"/>
      <protection locked="0"/>
    </xf>
    <xf numFmtId="0" fontId="20" fillId="0" borderId="18"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4" fontId="11" fillId="35" borderId="19" xfId="0" applyNumberFormat="1" applyFont="1" applyFill="1" applyBorder="1" applyAlignment="1" applyProtection="1">
      <alignment horizontal="right" vertical="center"/>
      <protection/>
    </xf>
    <xf numFmtId="0" fontId="21" fillId="0" borderId="0" xfId="0" applyFont="1" applyAlignment="1" applyProtection="1">
      <alignment horizontal="center" vertical="center"/>
      <protection/>
    </xf>
    <xf numFmtId="0" fontId="8" fillId="37" borderId="19" xfId="0" applyFont="1" applyFill="1" applyBorder="1" applyAlignment="1" applyProtection="1">
      <alignment/>
      <protection/>
    </xf>
    <xf numFmtId="4" fontId="8" fillId="36" borderId="19" xfId="0" applyNumberFormat="1" applyFont="1" applyFill="1" applyBorder="1" applyAlignment="1" applyProtection="1">
      <alignment horizontal="right"/>
      <protection/>
    </xf>
    <xf numFmtId="4" fontId="8" fillId="37" borderId="19" xfId="0" applyNumberFormat="1" applyFont="1" applyFill="1" applyBorder="1" applyAlignment="1" applyProtection="1">
      <alignment horizontal="right"/>
      <protection/>
    </xf>
    <xf numFmtId="4" fontId="0" fillId="35" borderId="49" xfId="0" applyNumberFormat="1" applyFill="1" applyBorder="1" applyAlignment="1" applyProtection="1">
      <alignment horizontal="right"/>
      <protection/>
    </xf>
    <xf numFmtId="4" fontId="8" fillId="36" borderId="19" xfId="0" applyNumberFormat="1" applyFont="1" applyFill="1" applyBorder="1" applyAlignment="1" applyProtection="1">
      <alignment/>
      <protection/>
    </xf>
    <xf numFmtId="0" fontId="9" fillId="0" borderId="23" xfId="0" applyFont="1" applyBorder="1" applyAlignment="1">
      <alignment horizontal="center"/>
    </xf>
    <xf numFmtId="0" fontId="9" fillId="0" borderId="17" xfId="0" applyFont="1" applyBorder="1" applyAlignment="1">
      <alignment horizontal="center"/>
    </xf>
    <xf numFmtId="0" fontId="0" fillId="0" borderId="17" xfId="0" applyBorder="1" applyAlignment="1">
      <alignment/>
    </xf>
    <xf numFmtId="0" fontId="0" fillId="0" borderId="50" xfId="0" applyBorder="1" applyAlignment="1">
      <alignment/>
    </xf>
    <xf numFmtId="0" fontId="9" fillId="0" borderId="23" xfId="0" applyFont="1" applyBorder="1" applyAlignment="1" applyProtection="1">
      <alignment horizontal="center"/>
      <protection/>
    </xf>
    <xf numFmtId="0" fontId="0" fillId="0" borderId="17" xfId="0" applyBorder="1" applyAlignment="1" applyProtection="1">
      <alignment/>
      <protection/>
    </xf>
    <xf numFmtId="0" fontId="0" fillId="0" borderId="50" xfId="0" applyBorder="1" applyAlignment="1" applyProtection="1">
      <alignment/>
      <protection/>
    </xf>
    <xf numFmtId="0" fontId="3" fillId="0" borderId="0" xfId="0" applyFont="1" applyAlignment="1">
      <alignment horizontal="center" vertical="center"/>
    </xf>
    <xf numFmtId="0" fontId="2" fillId="0" borderId="0" xfId="0" applyFont="1" applyAlignment="1">
      <alignment horizontal="center" vertical="center"/>
    </xf>
    <xf numFmtId="43" fontId="2" fillId="0" borderId="23" xfId="42" applyFont="1" applyBorder="1" applyAlignment="1">
      <alignment horizontal="center" vertical="center"/>
    </xf>
    <xf numFmtId="0" fontId="6" fillId="0" borderId="17" xfId="0" applyFont="1" applyBorder="1" applyAlignment="1">
      <alignment horizontal="center" vertical="center"/>
    </xf>
    <xf numFmtId="0" fontId="6" fillId="0" borderId="50" xfId="0" applyFont="1" applyBorder="1" applyAlignment="1">
      <alignment horizontal="center" vertical="center"/>
    </xf>
    <xf numFmtId="0" fontId="3" fillId="0" borderId="0" xfId="0" applyFont="1" applyAlignment="1">
      <alignment vertical="center"/>
    </xf>
    <xf numFmtId="0" fontId="19" fillId="0" borderId="0" xfId="0" applyFont="1" applyAlignment="1">
      <alignment vertical="center"/>
    </xf>
    <xf numFmtId="0" fontId="16" fillId="0" borderId="17" xfId="0" applyFont="1" applyBorder="1" applyAlignment="1">
      <alignment vertical="center"/>
    </xf>
    <xf numFmtId="0" fontId="16" fillId="0" borderId="16" xfId="0" applyFont="1" applyBorder="1" applyAlignment="1">
      <alignment vertical="center"/>
    </xf>
    <xf numFmtId="0" fontId="16" fillId="0" borderId="50" xfId="0" applyFont="1" applyBorder="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J58"/>
  <sheetViews>
    <sheetView tabSelected="1" zoomScalePageLayoutView="0" workbookViewId="0" topLeftCell="A1">
      <selection activeCell="J79" sqref="J79"/>
    </sheetView>
  </sheetViews>
  <sheetFormatPr defaultColWidth="9.140625" defaultRowHeight="12.75"/>
  <cols>
    <col min="1" max="1" width="9.140625" style="18" customWidth="1"/>
    <col min="2" max="2" width="97.00390625" style="18" customWidth="1"/>
    <col min="3" max="8" width="9.140625" style="18" customWidth="1"/>
    <col min="9" max="9" width="12.28125" style="18" customWidth="1"/>
    <col min="10" max="10" width="19.8515625" style="18" customWidth="1"/>
    <col min="11" max="16384" width="9.140625" style="18" customWidth="1"/>
  </cols>
  <sheetData>
    <row r="3" spans="2:10" ht="18">
      <c r="B3" s="177" t="s">
        <v>88</v>
      </c>
      <c r="C3" s="25"/>
      <c r="D3" s="25"/>
      <c r="E3" s="25"/>
      <c r="F3" s="25"/>
      <c r="G3" s="25"/>
      <c r="H3" s="25"/>
      <c r="I3" s="25"/>
      <c r="J3" s="25"/>
    </row>
    <row r="4" spans="2:10" ht="15.75" customHeight="1">
      <c r="B4" s="177"/>
      <c r="C4" s="25"/>
      <c r="D4" s="25"/>
      <c r="E4" s="25"/>
      <c r="F4" s="25"/>
      <c r="G4" s="25"/>
      <c r="H4" s="25"/>
      <c r="I4" s="25"/>
      <c r="J4" s="25"/>
    </row>
    <row r="5" ht="15.75">
      <c r="B5" s="234" t="s">
        <v>94</v>
      </c>
    </row>
    <row r="6" ht="15.75">
      <c r="B6" s="229"/>
    </row>
    <row r="7" ht="48.75" customHeight="1">
      <c r="B7" s="230" t="s">
        <v>104</v>
      </c>
    </row>
    <row r="8" ht="15.75">
      <c r="B8" s="229"/>
    </row>
    <row r="9" ht="15.75">
      <c r="B9" s="235" t="s">
        <v>99</v>
      </c>
    </row>
    <row r="10" ht="15.75">
      <c r="B10" s="231"/>
    </row>
    <row r="11" ht="15.75">
      <c r="B11" s="236" t="s">
        <v>92</v>
      </c>
    </row>
    <row r="12" ht="15.75">
      <c r="B12" s="232"/>
    </row>
    <row r="13" ht="15.75">
      <c r="B13" s="237" t="s">
        <v>92</v>
      </c>
    </row>
    <row r="14" ht="15.75">
      <c r="B14" s="229"/>
    </row>
    <row r="15" ht="15.75">
      <c r="B15" s="233" t="s">
        <v>105</v>
      </c>
    </row>
    <row r="16" ht="15.75">
      <c r="B16" s="71"/>
    </row>
    <row r="17" ht="15.75">
      <c r="B17" s="234" t="s">
        <v>93</v>
      </c>
    </row>
    <row r="18" ht="15.75">
      <c r="B18" s="229"/>
    </row>
    <row r="19" spans="2:10" ht="36" customHeight="1">
      <c r="B19" s="241" t="s">
        <v>106</v>
      </c>
      <c r="C19" s="26"/>
      <c r="D19" s="26"/>
      <c r="E19" s="26"/>
      <c r="F19" s="26"/>
      <c r="G19" s="26"/>
      <c r="H19" s="26"/>
      <c r="I19" s="26"/>
      <c r="J19" s="26"/>
    </row>
    <row r="20" spans="2:10" ht="15.75" customHeight="1">
      <c r="B20" s="241"/>
      <c r="C20" s="26"/>
      <c r="D20" s="26"/>
      <c r="E20" s="26"/>
      <c r="F20" s="26"/>
      <c r="G20" s="26"/>
      <c r="H20" s="26"/>
      <c r="I20" s="26"/>
      <c r="J20" s="26"/>
    </row>
    <row r="21" spans="2:10" ht="57" customHeight="1">
      <c r="B21" s="241" t="s">
        <v>107</v>
      </c>
      <c r="C21" s="26"/>
      <c r="D21" s="26"/>
      <c r="E21" s="26"/>
      <c r="F21" s="26"/>
      <c r="G21" s="26"/>
      <c r="H21" s="26"/>
      <c r="I21" s="26"/>
      <c r="J21" s="26"/>
    </row>
    <row r="22" spans="2:10" ht="15.75" customHeight="1">
      <c r="B22" s="241"/>
      <c r="C22" s="26"/>
      <c r="D22" s="26"/>
      <c r="E22" s="26"/>
      <c r="F22" s="26"/>
      <c r="G22" s="26"/>
      <c r="H22" s="26"/>
      <c r="I22" s="26"/>
      <c r="J22" s="26"/>
    </row>
    <row r="23" spans="2:10" ht="69" customHeight="1">
      <c r="B23" s="241" t="s">
        <v>108</v>
      </c>
      <c r="C23" s="26"/>
      <c r="D23" s="26"/>
      <c r="E23" s="26"/>
      <c r="F23" s="26"/>
      <c r="G23" s="26"/>
      <c r="H23" s="26"/>
      <c r="I23" s="26"/>
      <c r="J23" s="26"/>
    </row>
    <row r="24" spans="2:10" ht="15.75" customHeight="1">
      <c r="B24" s="241"/>
      <c r="C24" s="26"/>
      <c r="D24" s="26"/>
      <c r="E24" s="26"/>
      <c r="F24" s="26"/>
      <c r="G24" s="26"/>
      <c r="H24" s="26"/>
      <c r="I24" s="26"/>
      <c r="J24" s="26"/>
    </row>
    <row r="25" spans="2:10" ht="102" customHeight="1">
      <c r="B25" s="242" t="s">
        <v>109</v>
      </c>
      <c r="C25" s="26"/>
      <c r="D25" s="26"/>
      <c r="E25" s="26"/>
      <c r="F25" s="26"/>
      <c r="G25" s="26"/>
      <c r="H25" s="26"/>
      <c r="I25" s="26"/>
      <c r="J25" s="26"/>
    </row>
    <row r="26" spans="2:10" ht="15.75" customHeight="1">
      <c r="B26" s="223"/>
      <c r="C26" s="26"/>
      <c r="D26" s="26"/>
      <c r="E26" s="26"/>
      <c r="F26" s="26"/>
      <c r="G26" s="26"/>
      <c r="H26" s="26"/>
      <c r="I26" s="26"/>
      <c r="J26" s="26"/>
    </row>
    <row r="27" spans="2:10" ht="15.75" customHeight="1">
      <c r="B27" s="243" t="s">
        <v>100</v>
      </c>
      <c r="C27" s="26"/>
      <c r="D27" s="26"/>
      <c r="E27" s="26"/>
      <c r="F27" s="26"/>
      <c r="G27" s="26"/>
      <c r="H27" s="26"/>
      <c r="I27" s="26"/>
      <c r="J27" s="26"/>
    </row>
    <row r="28" ht="15.75">
      <c r="B28" s="229"/>
    </row>
    <row r="29" spans="2:10" ht="84.75" customHeight="1">
      <c r="B29" s="241" t="s">
        <v>110</v>
      </c>
      <c r="C29" s="26"/>
      <c r="D29" s="26"/>
      <c r="E29" s="26"/>
      <c r="F29" s="26"/>
      <c r="G29" s="26"/>
      <c r="H29" s="26"/>
      <c r="I29" s="26"/>
      <c r="J29" s="26"/>
    </row>
    <row r="30" spans="2:10" ht="15.75" customHeight="1">
      <c r="B30" s="241"/>
      <c r="C30" s="26"/>
      <c r="D30" s="26"/>
      <c r="E30" s="224"/>
      <c r="F30" s="26"/>
      <c r="G30" s="26"/>
      <c r="H30" s="26"/>
      <c r="I30" s="26"/>
      <c r="J30" s="26"/>
    </row>
    <row r="31" spans="2:10" ht="99" customHeight="1">
      <c r="B31" s="242" t="s">
        <v>111</v>
      </c>
      <c r="C31" s="26"/>
      <c r="D31" s="26"/>
      <c r="E31" s="26"/>
      <c r="F31" s="26"/>
      <c r="G31" s="26"/>
      <c r="H31" s="26"/>
      <c r="I31" s="26"/>
      <c r="J31" s="26"/>
    </row>
    <row r="32" spans="2:10" ht="15.75" customHeight="1">
      <c r="B32" s="223"/>
      <c r="C32" s="26"/>
      <c r="D32" s="26"/>
      <c r="E32" s="26"/>
      <c r="F32" s="26"/>
      <c r="G32" s="26"/>
      <c r="H32" s="26"/>
      <c r="I32" s="26"/>
      <c r="J32" s="26"/>
    </row>
    <row r="33" spans="2:10" ht="15.75" customHeight="1">
      <c r="B33" s="243" t="s">
        <v>117</v>
      </c>
      <c r="C33" s="26"/>
      <c r="D33" s="26"/>
      <c r="E33" s="26"/>
      <c r="F33" s="26"/>
      <c r="G33" s="26"/>
      <c r="H33" s="26"/>
      <c r="I33" s="26"/>
      <c r="J33" s="26"/>
    </row>
    <row r="34" spans="2:3" ht="15.75">
      <c r="B34" s="229"/>
      <c r="C34" s="224"/>
    </row>
    <row r="35" spans="2:10" ht="52.5" customHeight="1">
      <c r="B35" s="241" t="s">
        <v>112</v>
      </c>
      <c r="C35" s="26"/>
      <c r="D35" s="26"/>
      <c r="E35" s="26"/>
      <c r="F35" s="26"/>
      <c r="G35" s="26"/>
      <c r="H35" s="26"/>
      <c r="I35" s="26"/>
      <c r="J35" s="26"/>
    </row>
    <row r="36" spans="2:10" ht="15.75" customHeight="1">
      <c r="B36" s="241"/>
      <c r="C36" s="26"/>
      <c r="D36" s="26"/>
      <c r="E36" s="26"/>
      <c r="F36" s="26"/>
      <c r="G36" s="26"/>
      <c r="H36" s="26"/>
      <c r="I36" s="26"/>
      <c r="J36" s="26"/>
    </row>
    <row r="37" spans="2:10" ht="50.25" customHeight="1">
      <c r="B37" s="241" t="s">
        <v>113</v>
      </c>
      <c r="C37" s="26"/>
      <c r="D37" s="26"/>
      <c r="E37" s="26"/>
      <c r="F37" s="26"/>
      <c r="G37" s="26"/>
      <c r="H37" s="26"/>
      <c r="I37" s="26"/>
      <c r="J37" s="26"/>
    </row>
    <row r="38" spans="2:10" ht="15.75" customHeight="1">
      <c r="B38" s="241"/>
      <c r="C38" s="26"/>
      <c r="D38" s="26"/>
      <c r="E38" s="26"/>
      <c r="F38" s="26"/>
      <c r="G38" s="26"/>
      <c r="H38" s="26"/>
      <c r="I38" s="26"/>
      <c r="J38" s="26"/>
    </row>
    <row r="39" spans="2:10" ht="78.75" customHeight="1">
      <c r="B39" s="241" t="s">
        <v>114</v>
      </c>
      <c r="C39" s="26"/>
      <c r="D39" s="26"/>
      <c r="E39" s="26"/>
      <c r="F39" s="26"/>
      <c r="G39" s="26"/>
      <c r="H39" s="26"/>
      <c r="I39" s="26"/>
      <c r="J39" s="26"/>
    </row>
    <row r="40" spans="2:10" ht="15.75" customHeight="1">
      <c r="B40" s="241"/>
      <c r="C40" s="99"/>
      <c r="D40" s="26"/>
      <c r="E40" s="26"/>
      <c r="F40" s="26"/>
      <c r="G40" s="26"/>
      <c r="H40" s="26"/>
      <c r="I40" s="26"/>
      <c r="J40" s="26"/>
    </row>
    <row r="41" spans="2:10" ht="48" customHeight="1">
      <c r="B41" s="241" t="s">
        <v>115</v>
      </c>
      <c r="C41" s="26"/>
      <c r="D41" s="26"/>
      <c r="E41" s="26"/>
      <c r="F41" s="26"/>
      <c r="G41" s="26"/>
      <c r="H41" s="26"/>
      <c r="I41" s="26"/>
      <c r="J41" s="26"/>
    </row>
    <row r="42" spans="2:10" ht="15.75" customHeight="1">
      <c r="B42" s="241"/>
      <c r="C42" s="26"/>
      <c r="D42" s="26"/>
      <c r="E42" s="26"/>
      <c r="F42" s="26"/>
      <c r="G42" s="26"/>
      <c r="H42" s="26"/>
      <c r="I42" s="26"/>
      <c r="J42" s="26"/>
    </row>
    <row r="43" spans="2:10" ht="67.5" customHeight="1">
      <c r="B43" s="241" t="s">
        <v>116</v>
      </c>
      <c r="C43" s="26"/>
      <c r="D43" s="26"/>
      <c r="E43" s="26"/>
      <c r="F43" s="26"/>
      <c r="G43" s="26"/>
      <c r="H43" s="26"/>
      <c r="I43" s="26"/>
      <c r="J43" s="26"/>
    </row>
    <row r="44" spans="2:10" ht="15.75" customHeight="1">
      <c r="B44" s="241"/>
      <c r="C44" s="26"/>
      <c r="D44" s="26"/>
      <c r="E44" s="26"/>
      <c r="F44" s="26"/>
      <c r="G44" s="26"/>
      <c r="H44" s="26"/>
      <c r="I44" s="26"/>
      <c r="J44" s="26"/>
    </row>
    <row r="45" spans="2:10" ht="101.25" customHeight="1">
      <c r="B45" s="241" t="s">
        <v>118</v>
      </c>
      <c r="C45" s="26"/>
      <c r="D45" s="26"/>
      <c r="E45" s="26"/>
      <c r="F45" s="26"/>
      <c r="G45" s="26"/>
      <c r="H45" s="26"/>
      <c r="I45" s="26"/>
      <c r="J45" s="26"/>
    </row>
    <row r="46" spans="2:10" ht="15.75" customHeight="1">
      <c r="B46" s="241"/>
      <c r="C46" s="26"/>
      <c r="D46" s="26"/>
      <c r="E46" s="26"/>
      <c r="F46" s="26"/>
      <c r="G46" s="26"/>
      <c r="H46" s="26"/>
      <c r="I46" s="26"/>
      <c r="J46" s="26"/>
    </row>
    <row r="47" spans="2:10" ht="68.25" customHeight="1">
      <c r="B47" s="241" t="s">
        <v>119</v>
      </c>
      <c r="C47" s="26"/>
      <c r="D47" s="26"/>
      <c r="E47" s="26"/>
      <c r="F47" s="26"/>
      <c r="G47" s="26"/>
      <c r="H47" s="26"/>
      <c r="I47" s="26"/>
      <c r="J47" s="26"/>
    </row>
    <row r="48" spans="2:10" ht="15.75" customHeight="1">
      <c r="B48" s="241"/>
      <c r="C48" s="26"/>
      <c r="D48" s="26"/>
      <c r="E48" s="26"/>
      <c r="F48" s="26"/>
      <c r="G48" s="26"/>
      <c r="H48" s="26"/>
      <c r="I48" s="26"/>
      <c r="J48" s="26"/>
    </row>
    <row r="49" spans="2:10" ht="87.75" customHeight="1">
      <c r="B49" s="242" t="s">
        <v>120</v>
      </c>
      <c r="C49" s="26"/>
      <c r="D49" s="26"/>
      <c r="E49" s="26"/>
      <c r="F49" s="26"/>
      <c r="G49" s="26"/>
      <c r="H49" s="26"/>
      <c r="I49" s="26"/>
      <c r="J49" s="26"/>
    </row>
    <row r="50" spans="2:10" ht="15.75" customHeight="1">
      <c r="B50" s="223"/>
      <c r="C50" s="26"/>
      <c r="D50" s="26"/>
      <c r="E50" s="26"/>
      <c r="F50" s="26"/>
      <c r="G50" s="26"/>
      <c r="H50" s="26"/>
      <c r="I50" s="26"/>
      <c r="J50" s="26"/>
    </row>
    <row r="51" spans="2:10" ht="15.75" customHeight="1">
      <c r="B51" s="243" t="s">
        <v>102</v>
      </c>
      <c r="C51" s="26"/>
      <c r="D51" s="26"/>
      <c r="E51" s="26"/>
      <c r="F51" s="26"/>
      <c r="G51" s="26"/>
      <c r="H51" s="26"/>
      <c r="I51" s="26"/>
      <c r="J51" s="26"/>
    </row>
    <row r="52" ht="15.75" customHeight="1">
      <c r="B52" s="229"/>
    </row>
    <row r="53" spans="2:10" ht="36.75" customHeight="1">
      <c r="B53" s="242" t="s">
        <v>121</v>
      </c>
      <c r="C53" s="26"/>
      <c r="D53" s="26"/>
      <c r="E53" s="26"/>
      <c r="F53" s="26"/>
      <c r="G53" s="26"/>
      <c r="H53" s="26"/>
      <c r="I53" s="26"/>
      <c r="J53" s="26"/>
    </row>
    <row r="54" ht="15.75">
      <c r="B54" s="29"/>
    </row>
    <row r="55" ht="15.75">
      <c r="B55" s="29"/>
    </row>
    <row r="56" ht="15.75">
      <c r="B56" s="29"/>
    </row>
    <row r="58" ht="33.75" customHeight="1">
      <c r="B58" s="74"/>
    </row>
  </sheetData>
  <sheetProtection sheet="1"/>
  <printOptions/>
  <pageMargins left="0.54" right="0.49"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2:Q41"/>
  <sheetViews>
    <sheetView zoomScale="75" zoomScaleNormal="75" zoomScalePageLayoutView="0" workbookViewId="0" topLeftCell="A1">
      <selection activeCell="E8" sqref="E8"/>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62">
        <f>IF(Input!E18&gt;0,Input!E18,0)</f>
        <v>0</v>
      </c>
      <c r="M2" s="35"/>
      <c r="N2" s="32"/>
      <c r="Q2" s="29"/>
    </row>
    <row r="3" spans="2:17" ht="19.5" thickBot="1">
      <c r="B3" s="329" t="str">
        <f>CONCATENATE("",Input!C7," Recreation Commission")</f>
        <v> Recreation Commission</v>
      </c>
      <c r="C3" s="330"/>
      <c r="D3" s="330"/>
      <c r="H3" s="121">
        <f>+Input!C8</f>
        <v>0</v>
      </c>
      <c r="I3" s="263" t="s">
        <v>45</v>
      </c>
      <c r="J3" s="264"/>
      <c r="K3" s="253">
        <f>D36</f>
        <v>0</v>
      </c>
      <c r="M3" s="35"/>
      <c r="N3" s="32"/>
      <c r="Q3" s="29"/>
    </row>
    <row r="4" spans="2:17" s="33" customFormat="1" ht="32.25" customHeight="1">
      <c r="B4" s="59" t="str">
        <f>CONCATENATE("",Input!C18," Fund Receipts")</f>
        <v> Fund Receipts</v>
      </c>
      <c r="D4" s="50"/>
      <c r="E4" s="53"/>
      <c r="F4" s="36"/>
      <c r="G4" s="36"/>
      <c r="H4" s="36"/>
      <c r="I4" s="36"/>
      <c r="J4" s="37"/>
      <c r="K4" s="38"/>
      <c r="L4" s="36"/>
      <c r="M4" s="39"/>
      <c r="O4" s="40"/>
      <c r="P4" s="40"/>
      <c r="Q4" s="40"/>
    </row>
    <row r="5" spans="2:17" s="33" customFormat="1" ht="22.5">
      <c r="B5" s="41"/>
      <c r="D5" s="58"/>
      <c r="E5" s="69"/>
      <c r="F5" s="36"/>
      <c r="G5" s="326" t="s">
        <v>36</v>
      </c>
      <c r="H5" s="327"/>
      <c r="I5" s="327"/>
      <c r="J5" s="327"/>
      <c r="K5" s="327"/>
      <c r="L5" s="327"/>
      <c r="M5" s="327"/>
      <c r="N5" s="328"/>
      <c r="O5" s="40"/>
      <c r="P5" s="40"/>
      <c r="Q5" s="40"/>
    </row>
    <row r="6" ht="6.75" customHeight="1"/>
    <row r="7" spans="2:17" s="44" customFormat="1" ht="51" customHeight="1">
      <c r="B7" s="85" t="s">
        <v>8</v>
      </c>
      <c r="C7" s="86" t="s">
        <v>14</v>
      </c>
      <c r="D7" s="87" t="s">
        <v>25</v>
      </c>
      <c r="E7" s="88" t="s">
        <v>85</v>
      </c>
      <c r="F7" s="87"/>
      <c r="G7" s="89"/>
      <c r="H7" s="89"/>
      <c r="I7" s="89"/>
      <c r="J7" s="89"/>
      <c r="K7" s="89"/>
      <c r="L7" s="89"/>
      <c r="M7" s="103"/>
      <c r="N7" s="89"/>
      <c r="O7" s="43"/>
      <c r="P7" s="43"/>
      <c r="Q7" s="43"/>
    </row>
    <row r="8" spans="2:14" ht="15" customHeight="1">
      <c r="B8" s="208"/>
      <c r="C8" s="214"/>
      <c r="D8" s="147"/>
      <c r="E8" s="254">
        <f>IF(D8&gt;0,K2-D8,0)</f>
        <v>0</v>
      </c>
      <c r="F8" s="178"/>
      <c r="G8" s="147"/>
      <c r="H8" s="147"/>
      <c r="I8" s="147"/>
      <c r="J8" s="147"/>
      <c r="K8" s="147"/>
      <c r="L8" s="147"/>
      <c r="M8" s="147"/>
      <c r="N8" s="147"/>
    </row>
    <row r="9" spans="2:14" ht="15" customHeight="1">
      <c r="B9" s="208"/>
      <c r="C9" s="214"/>
      <c r="D9" s="147"/>
      <c r="E9" s="254">
        <f>IF(D9&gt;0,E8-D9,"")</f>
      </c>
      <c r="F9" s="178"/>
      <c r="G9" s="147"/>
      <c r="H9" s="147"/>
      <c r="I9" s="147"/>
      <c r="J9" s="147"/>
      <c r="K9" s="147"/>
      <c r="L9" s="147"/>
      <c r="M9" s="147"/>
      <c r="N9" s="147"/>
    </row>
    <row r="10" spans="2:14" ht="15" customHeight="1">
      <c r="B10" s="208"/>
      <c r="C10" s="214"/>
      <c r="D10" s="147"/>
      <c r="E10" s="254">
        <f aca="true" t="shared" si="0" ref="E10:E35">IF(D10&gt;0,E9-D10,"")</f>
      </c>
      <c r="F10" s="178"/>
      <c r="G10" s="147"/>
      <c r="H10" s="147"/>
      <c r="I10" s="147"/>
      <c r="J10" s="147"/>
      <c r="K10" s="147"/>
      <c r="L10" s="147"/>
      <c r="M10" s="147"/>
      <c r="N10" s="147"/>
    </row>
    <row r="11" spans="2:14" ht="15" customHeight="1">
      <c r="B11" s="208"/>
      <c r="C11" s="214"/>
      <c r="D11" s="147"/>
      <c r="E11" s="254">
        <f t="shared" si="0"/>
      </c>
      <c r="F11" s="178"/>
      <c r="G11" s="147"/>
      <c r="H11" s="147"/>
      <c r="I11" s="147"/>
      <c r="J11" s="147"/>
      <c r="K11" s="147"/>
      <c r="L11" s="147"/>
      <c r="M11" s="147"/>
      <c r="N11" s="147"/>
    </row>
    <row r="12" spans="2:14" ht="15" customHeight="1">
      <c r="B12" s="208"/>
      <c r="C12" s="214"/>
      <c r="D12" s="147"/>
      <c r="E12" s="254">
        <f t="shared" si="0"/>
      </c>
      <c r="F12" s="178"/>
      <c r="G12" s="147"/>
      <c r="H12" s="147"/>
      <c r="I12" s="147"/>
      <c r="J12" s="147"/>
      <c r="K12" s="147"/>
      <c r="L12" s="147"/>
      <c r="M12" s="147"/>
      <c r="N12" s="147"/>
    </row>
    <row r="13" spans="2:14" ht="15" customHeight="1">
      <c r="B13" s="208"/>
      <c r="C13" s="214"/>
      <c r="D13" s="147"/>
      <c r="E13" s="254">
        <f t="shared" si="0"/>
      </c>
      <c r="F13" s="178"/>
      <c r="G13" s="147"/>
      <c r="H13" s="147"/>
      <c r="I13" s="147"/>
      <c r="J13" s="147"/>
      <c r="K13" s="147"/>
      <c r="L13" s="147"/>
      <c r="M13" s="147"/>
      <c r="N13" s="147"/>
    </row>
    <row r="14" spans="2:14" ht="15" customHeight="1">
      <c r="B14" s="208"/>
      <c r="C14" s="214"/>
      <c r="D14" s="147"/>
      <c r="E14" s="254">
        <f t="shared" si="0"/>
      </c>
      <c r="F14" s="178"/>
      <c r="G14" s="147"/>
      <c r="H14" s="147"/>
      <c r="I14" s="147"/>
      <c r="J14" s="147"/>
      <c r="K14" s="147"/>
      <c r="L14" s="147"/>
      <c r="M14" s="147"/>
      <c r="N14" s="147"/>
    </row>
    <row r="15" spans="2:14" ht="15" customHeight="1">
      <c r="B15" s="208"/>
      <c r="C15" s="214"/>
      <c r="D15" s="147"/>
      <c r="E15" s="254">
        <f t="shared" si="0"/>
      </c>
      <c r="F15" s="178"/>
      <c r="G15" s="147"/>
      <c r="H15" s="147"/>
      <c r="I15" s="147"/>
      <c r="J15" s="147"/>
      <c r="K15" s="147"/>
      <c r="L15" s="147"/>
      <c r="M15" s="147"/>
      <c r="N15" s="147"/>
    </row>
    <row r="16" spans="2:14" ht="15" customHeight="1">
      <c r="B16" s="208"/>
      <c r="C16" s="214"/>
      <c r="D16" s="147"/>
      <c r="E16" s="254">
        <f t="shared" si="0"/>
      </c>
      <c r="F16" s="178"/>
      <c r="G16" s="147"/>
      <c r="H16" s="147"/>
      <c r="I16" s="147"/>
      <c r="J16" s="147"/>
      <c r="K16" s="147"/>
      <c r="L16" s="147"/>
      <c r="M16" s="147"/>
      <c r="N16" s="147"/>
    </row>
    <row r="17" spans="2:14" ht="15" customHeight="1">
      <c r="B17" s="208"/>
      <c r="C17" s="214"/>
      <c r="D17" s="147"/>
      <c r="E17" s="254">
        <f t="shared" si="0"/>
      </c>
      <c r="F17" s="178"/>
      <c r="G17" s="147"/>
      <c r="H17" s="147"/>
      <c r="I17" s="147"/>
      <c r="J17" s="147"/>
      <c r="K17" s="147"/>
      <c r="L17" s="147"/>
      <c r="M17" s="147"/>
      <c r="N17" s="147"/>
    </row>
    <row r="18" spans="2:14" ht="15" customHeight="1">
      <c r="B18" s="208"/>
      <c r="C18" s="214"/>
      <c r="D18" s="147"/>
      <c r="E18" s="254">
        <f t="shared" si="0"/>
      </c>
      <c r="F18" s="178"/>
      <c r="G18" s="147"/>
      <c r="H18" s="147"/>
      <c r="I18" s="147"/>
      <c r="J18" s="147"/>
      <c r="K18" s="147"/>
      <c r="L18" s="147"/>
      <c r="M18" s="147"/>
      <c r="N18" s="147"/>
    </row>
    <row r="19" spans="2:14" ht="15" customHeight="1">
      <c r="B19" s="208"/>
      <c r="C19" s="214"/>
      <c r="D19" s="147"/>
      <c r="E19" s="254">
        <f t="shared" si="0"/>
      </c>
      <c r="F19" s="178"/>
      <c r="G19" s="147"/>
      <c r="H19" s="147"/>
      <c r="I19" s="147"/>
      <c r="J19" s="147"/>
      <c r="K19" s="147"/>
      <c r="L19" s="147"/>
      <c r="M19" s="147"/>
      <c r="N19" s="147"/>
    </row>
    <row r="20" spans="2:14" ht="15" customHeight="1">
      <c r="B20" s="208"/>
      <c r="C20" s="214"/>
      <c r="D20" s="147"/>
      <c r="E20" s="254">
        <f t="shared" si="0"/>
      </c>
      <c r="F20" s="178"/>
      <c r="G20" s="147"/>
      <c r="H20" s="147"/>
      <c r="I20" s="147"/>
      <c r="J20" s="147"/>
      <c r="K20" s="147"/>
      <c r="L20" s="147"/>
      <c r="M20" s="147"/>
      <c r="N20" s="147"/>
    </row>
    <row r="21" spans="2:14" ht="15" customHeight="1">
      <c r="B21" s="208"/>
      <c r="C21" s="214"/>
      <c r="D21" s="147"/>
      <c r="E21" s="254">
        <f t="shared" si="0"/>
      </c>
      <c r="F21" s="178"/>
      <c r="G21" s="147"/>
      <c r="H21" s="147"/>
      <c r="I21" s="147"/>
      <c r="J21" s="147"/>
      <c r="K21" s="147"/>
      <c r="L21" s="147"/>
      <c r="M21" s="147"/>
      <c r="N21" s="147"/>
    </row>
    <row r="22" spans="2:14" ht="15" customHeight="1">
      <c r="B22" s="208"/>
      <c r="C22" s="214"/>
      <c r="D22" s="147"/>
      <c r="E22" s="254">
        <f t="shared" si="0"/>
      </c>
      <c r="F22" s="178"/>
      <c r="G22" s="147"/>
      <c r="H22" s="147"/>
      <c r="I22" s="147"/>
      <c r="J22" s="147"/>
      <c r="K22" s="147"/>
      <c r="L22" s="147"/>
      <c r="M22" s="147"/>
      <c r="N22" s="147"/>
    </row>
    <row r="23" spans="2:14" ht="15" customHeight="1">
      <c r="B23" s="208"/>
      <c r="C23" s="214"/>
      <c r="D23" s="147"/>
      <c r="E23" s="254">
        <f t="shared" si="0"/>
      </c>
      <c r="F23" s="178"/>
      <c r="G23" s="147"/>
      <c r="H23" s="147"/>
      <c r="I23" s="147"/>
      <c r="J23" s="147"/>
      <c r="K23" s="147"/>
      <c r="L23" s="147"/>
      <c r="M23" s="147"/>
      <c r="N23" s="147"/>
    </row>
    <row r="24" spans="2:14" ht="15" customHeight="1">
      <c r="B24" s="208"/>
      <c r="C24" s="214"/>
      <c r="D24" s="147"/>
      <c r="E24" s="254">
        <f t="shared" si="0"/>
      </c>
      <c r="F24" s="178"/>
      <c r="G24" s="147"/>
      <c r="H24" s="147"/>
      <c r="I24" s="147"/>
      <c r="J24" s="147"/>
      <c r="K24" s="147"/>
      <c r="L24" s="147"/>
      <c r="M24" s="147"/>
      <c r="N24" s="147"/>
    </row>
    <row r="25" spans="2:14" ht="15" customHeight="1">
      <c r="B25" s="208"/>
      <c r="C25" s="214"/>
      <c r="D25" s="147"/>
      <c r="E25" s="254">
        <f t="shared" si="0"/>
      </c>
      <c r="F25" s="178"/>
      <c r="G25" s="147"/>
      <c r="H25" s="147"/>
      <c r="I25" s="147"/>
      <c r="J25" s="147"/>
      <c r="K25" s="147"/>
      <c r="L25" s="147"/>
      <c r="M25" s="147"/>
      <c r="N25" s="147"/>
    </row>
    <row r="26" spans="2:14" ht="15" customHeight="1">
      <c r="B26" s="208"/>
      <c r="C26" s="214"/>
      <c r="D26" s="147"/>
      <c r="E26" s="254">
        <f t="shared" si="0"/>
      </c>
      <c r="F26" s="178"/>
      <c r="G26" s="147"/>
      <c r="H26" s="147"/>
      <c r="I26" s="147"/>
      <c r="J26" s="147"/>
      <c r="K26" s="147"/>
      <c r="L26" s="147"/>
      <c r="M26" s="147"/>
      <c r="N26" s="147"/>
    </row>
    <row r="27" spans="2:14" ht="15" customHeight="1">
      <c r="B27" s="208"/>
      <c r="C27" s="214"/>
      <c r="D27" s="147"/>
      <c r="E27" s="254">
        <f t="shared" si="0"/>
      </c>
      <c r="F27" s="178"/>
      <c r="G27" s="147"/>
      <c r="H27" s="147"/>
      <c r="I27" s="147"/>
      <c r="J27" s="147"/>
      <c r="K27" s="147"/>
      <c r="L27" s="147"/>
      <c r="M27" s="147"/>
      <c r="N27" s="147"/>
    </row>
    <row r="28" spans="2:14" ht="15" customHeight="1">
      <c r="B28" s="208"/>
      <c r="C28" s="214"/>
      <c r="D28" s="147"/>
      <c r="E28" s="254">
        <f t="shared" si="0"/>
      </c>
      <c r="F28" s="178"/>
      <c r="G28" s="147"/>
      <c r="H28" s="147"/>
      <c r="I28" s="147"/>
      <c r="J28" s="147"/>
      <c r="K28" s="147"/>
      <c r="L28" s="147"/>
      <c r="M28" s="147"/>
      <c r="N28" s="147"/>
    </row>
    <row r="29" spans="2:14" ht="15" customHeight="1">
      <c r="B29" s="208"/>
      <c r="C29" s="214"/>
      <c r="D29" s="147"/>
      <c r="E29" s="254">
        <f t="shared" si="0"/>
      </c>
      <c r="F29" s="178"/>
      <c r="G29" s="147"/>
      <c r="H29" s="147"/>
      <c r="I29" s="147"/>
      <c r="J29" s="147"/>
      <c r="K29" s="147"/>
      <c r="L29" s="147"/>
      <c r="M29" s="147"/>
      <c r="N29" s="147"/>
    </row>
    <row r="30" spans="2:14" ht="15" customHeight="1">
      <c r="B30" s="208"/>
      <c r="C30" s="214"/>
      <c r="D30" s="147"/>
      <c r="E30" s="254">
        <f t="shared" si="0"/>
      </c>
      <c r="F30" s="178"/>
      <c r="G30" s="147"/>
      <c r="H30" s="147"/>
      <c r="I30" s="147"/>
      <c r="J30" s="147"/>
      <c r="K30" s="147"/>
      <c r="L30" s="147"/>
      <c r="M30" s="147"/>
      <c r="N30" s="147"/>
    </row>
    <row r="31" spans="2:14" ht="15" customHeight="1">
      <c r="B31" s="208"/>
      <c r="C31" s="214"/>
      <c r="D31" s="147"/>
      <c r="E31" s="254">
        <f t="shared" si="0"/>
      </c>
      <c r="F31" s="178"/>
      <c r="G31" s="147"/>
      <c r="H31" s="147"/>
      <c r="I31" s="147"/>
      <c r="J31" s="147"/>
      <c r="K31" s="147"/>
      <c r="L31" s="147"/>
      <c r="M31" s="147"/>
      <c r="N31" s="147"/>
    </row>
    <row r="32" spans="2:14" ht="15" customHeight="1">
      <c r="B32" s="208"/>
      <c r="C32" s="214"/>
      <c r="D32" s="147"/>
      <c r="E32" s="254">
        <f t="shared" si="0"/>
      </c>
      <c r="F32" s="178"/>
      <c r="G32" s="147"/>
      <c r="H32" s="147"/>
      <c r="I32" s="147"/>
      <c r="J32" s="147"/>
      <c r="K32" s="147"/>
      <c r="L32" s="147"/>
      <c r="M32" s="147"/>
      <c r="N32" s="147"/>
    </row>
    <row r="33" spans="2:14" ht="15" customHeight="1">
      <c r="B33" s="208"/>
      <c r="C33" s="214"/>
      <c r="D33" s="147"/>
      <c r="E33" s="254">
        <f t="shared" si="0"/>
      </c>
      <c r="F33" s="178"/>
      <c r="G33" s="147"/>
      <c r="H33" s="147"/>
      <c r="I33" s="147"/>
      <c r="J33" s="147"/>
      <c r="K33" s="147"/>
      <c r="L33" s="147"/>
      <c r="M33" s="147"/>
      <c r="N33" s="147"/>
    </row>
    <row r="34" spans="2:14" ht="15" customHeight="1">
      <c r="B34" s="208"/>
      <c r="C34" s="214"/>
      <c r="D34" s="147"/>
      <c r="E34" s="254">
        <f t="shared" si="0"/>
      </c>
      <c r="F34" s="178"/>
      <c r="G34" s="147"/>
      <c r="H34" s="147"/>
      <c r="I34" s="147"/>
      <c r="J34" s="147"/>
      <c r="K34" s="147"/>
      <c r="L34" s="147"/>
      <c r="M34" s="147"/>
      <c r="N34" s="147"/>
    </row>
    <row r="35" spans="2:14" ht="15" customHeight="1" thickBot="1">
      <c r="B35" s="208"/>
      <c r="C35" s="214"/>
      <c r="D35" s="147"/>
      <c r="E35" s="254">
        <f t="shared" si="0"/>
      </c>
      <c r="F35" s="179"/>
      <c r="G35" s="147"/>
      <c r="H35" s="147"/>
      <c r="I35" s="147"/>
      <c r="J35" s="147"/>
      <c r="K35" s="147"/>
      <c r="L35" s="147"/>
      <c r="M35" s="147"/>
      <c r="N35" s="147"/>
    </row>
    <row r="36" spans="2:14" ht="27" customHeight="1" thickBot="1">
      <c r="B36" s="92"/>
      <c r="C36" s="93" t="s">
        <v>2</v>
      </c>
      <c r="D36" s="265">
        <f>SUM(D8:D35)</f>
        <v>0</v>
      </c>
      <c r="E36" s="180"/>
      <c r="F36" s="181"/>
      <c r="G36" s="267">
        <f aca="true" t="shared" si="1" ref="G36:N36">SUM(G8:G35)</f>
        <v>0</v>
      </c>
      <c r="H36" s="267">
        <f t="shared" si="1"/>
        <v>0</v>
      </c>
      <c r="I36" s="267">
        <f t="shared" si="1"/>
        <v>0</v>
      </c>
      <c r="J36" s="267">
        <f t="shared" si="1"/>
        <v>0</v>
      </c>
      <c r="K36" s="267">
        <f t="shared" si="1"/>
        <v>0</v>
      </c>
      <c r="L36" s="267">
        <f t="shared" si="1"/>
        <v>0</v>
      </c>
      <c r="M36" s="267">
        <f t="shared" si="1"/>
        <v>0</v>
      </c>
      <c r="N36" s="267">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16"/>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row r="41" spans="2:14" ht="15.75">
      <c r="B41" s="114"/>
      <c r="C41" s="30"/>
      <c r="D41" s="99"/>
      <c r="E41" s="99"/>
      <c r="F41" s="99"/>
      <c r="G41" s="99"/>
      <c r="H41" s="99"/>
      <c r="I41" s="99"/>
      <c r="J41" s="99"/>
      <c r="K41" s="99"/>
      <c r="L41" s="99"/>
      <c r="M41" s="99"/>
      <c r="N41"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7" r:id="rId1"/>
  <headerFooter>
    <oddHeader>&amp;RState of Kansas
Detail for Annual Report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2:V63"/>
  <sheetViews>
    <sheetView zoomScale="75" zoomScaleNormal="75" zoomScalePageLayoutView="0" workbookViewId="0" topLeftCell="A1">
      <selection activeCell="Q63" sqref="Q63"/>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4" width="12.7109375" style="34" customWidth="1"/>
    <col min="15" max="15" width="13.140625" style="34" customWidth="1"/>
    <col min="16" max="18" width="12.7109375" style="34" customWidth="1"/>
    <col min="19" max="19" width="12.7109375" style="35" customWidth="1"/>
    <col min="20" max="22" width="10.140625" style="32" customWidth="1"/>
    <col min="23" max="16384" width="9.140625" style="29" customWidth="1"/>
  </cols>
  <sheetData>
    <row r="1" ht="12" customHeight="1" thickBot="1"/>
    <row r="2" spans="10:22" ht="16.5" customHeight="1" thickBot="1">
      <c r="J2" s="268" t="str">
        <f>CONCATENATE("",I4," Budget Authority:")</f>
        <v>0 Budget Authority:</v>
      </c>
      <c r="K2" s="269"/>
      <c r="L2" s="282">
        <f>IF(Input!F18&gt;0,Input!F18,0)</f>
        <v>0</v>
      </c>
      <c r="N2" s="35"/>
      <c r="O2" s="32"/>
      <c r="P2" s="32"/>
      <c r="Q2" s="32"/>
      <c r="R2" s="29"/>
      <c r="S2" s="29"/>
      <c r="T2" s="29"/>
      <c r="U2" s="29"/>
      <c r="V2" s="29"/>
    </row>
    <row r="3" spans="2:22" ht="42" customHeight="1">
      <c r="B3" s="329" t="str">
        <f>CONCATENATE("",Input!C7," Recreation Commission")</f>
        <v> Recreation Commission</v>
      </c>
      <c r="C3" s="330"/>
      <c r="D3" s="330"/>
      <c r="E3" s="172" t="s">
        <v>69</v>
      </c>
      <c r="J3" s="271" t="s">
        <v>42</v>
      </c>
      <c r="K3" s="272"/>
      <c r="L3" s="273">
        <f>E52</f>
        <v>0</v>
      </c>
      <c r="M3" s="54">
        <f>IF(L3&gt;L2,"Exceeds Authority","")</f>
      </c>
      <c r="N3" s="35"/>
      <c r="O3" s="32"/>
      <c r="P3" s="32"/>
      <c r="Q3" s="32"/>
      <c r="R3" s="29"/>
      <c r="S3" s="29"/>
      <c r="T3" s="29"/>
      <c r="U3" s="29"/>
      <c r="V3" s="29"/>
    </row>
    <row r="4" spans="2:17" s="33" customFormat="1" ht="23.25" thickBot="1">
      <c r="B4" s="59" t="str">
        <f>CONCATENATE("",Input!C18," Fund Expenditures")</f>
        <v> Fund Expenditures</v>
      </c>
      <c r="C4" s="60"/>
      <c r="D4" s="84"/>
      <c r="E4" s="276">
        <f>SUM(Input!C30+4Rec!D36-E52)</f>
        <v>0</v>
      </c>
      <c r="F4" s="53"/>
      <c r="H4" s="36"/>
      <c r="I4" s="121">
        <f>+Input!C8</f>
        <v>0</v>
      </c>
      <c r="J4" s="274" t="s">
        <v>76</v>
      </c>
      <c r="K4" s="275"/>
      <c r="L4" s="253">
        <f>SUM(L2-L3)</f>
        <v>0</v>
      </c>
      <c r="M4" s="55"/>
      <c r="O4" s="40"/>
      <c r="P4" s="40"/>
      <c r="Q4" s="40"/>
    </row>
    <row r="5" spans="2:22" s="33" customFormat="1" ht="22.5">
      <c r="B5" s="41"/>
      <c r="C5" s="49"/>
      <c r="D5" s="73">
        <f>IF(E4&lt;0,"Cash Violation","")</f>
      </c>
      <c r="E5" s="32"/>
      <c r="F5" s="51"/>
      <c r="H5" s="326" t="s">
        <v>35</v>
      </c>
      <c r="I5" s="331"/>
      <c r="J5" s="331"/>
      <c r="K5" s="331"/>
      <c r="L5" s="331"/>
      <c r="M5" s="331"/>
      <c r="N5" s="331"/>
      <c r="O5" s="331"/>
      <c r="P5" s="331"/>
      <c r="Q5" s="331"/>
      <c r="R5" s="331"/>
      <c r="S5" s="333"/>
      <c r="T5" s="40"/>
      <c r="U5" s="40"/>
      <c r="V5" s="40"/>
    </row>
    <row r="6" spans="5:6" ht="6.75" customHeight="1">
      <c r="E6" s="192"/>
      <c r="F6" s="123"/>
    </row>
    <row r="7" spans="2:22" s="44" customFormat="1" ht="47.25" customHeight="1">
      <c r="B7" s="85" t="s">
        <v>8</v>
      </c>
      <c r="C7" s="102" t="s">
        <v>9</v>
      </c>
      <c r="D7" s="86" t="s">
        <v>20</v>
      </c>
      <c r="E7" s="190" t="s">
        <v>21</v>
      </c>
      <c r="F7" s="191" t="s">
        <v>68</v>
      </c>
      <c r="G7" s="88"/>
      <c r="H7" s="89"/>
      <c r="I7" s="89"/>
      <c r="J7" s="89"/>
      <c r="K7" s="89"/>
      <c r="L7" s="89"/>
      <c r="M7" s="89"/>
      <c r="N7" s="89"/>
      <c r="O7" s="89"/>
      <c r="P7" s="89"/>
      <c r="Q7" s="89"/>
      <c r="R7" s="103"/>
      <c r="S7" s="89"/>
      <c r="T7" s="43"/>
      <c r="U7" s="43"/>
      <c r="V7" s="43"/>
    </row>
    <row r="8" spans="2:19" ht="15" customHeight="1">
      <c r="B8" s="208"/>
      <c r="C8" s="163"/>
      <c r="D8" s="214"/>
      <c r="E8" s="189"/>
      <c r="F8" s="254">
        <f>IF(E8&gt;0,L2-E8,L2)</f>
        <v>0</v>
      </c>
      <c r="G8" s="185"/>
      <c r="H8" s="189"/>
      <c r="I8" s="189"/>
      <c r="J8" s="189"/>
      <c r="K8" s="189"/>
      <c r="L8" s="189"/>
      <c r="M8" s="189"/>
      <c r="N8" s="189"/>
      <c r="O8" s="189"/>
      <c r="P8" s="189"/>
      <c r="Q8" s="189"/>
      <c r="R8" s="189"/>
      <c r="S8" s="189"/>
    </row>
    <row r="9" spans="2:19" ht="15" customHeight="1">
      <c r="B9" s="208"/>
      <c r="C9" s="163"/>
      <c r="D9" s="214"/>
      <c r="E9" s="189"/>
      <c r="F9" s="254">
        <f>IF(E9&lt;&gt;0,F8-E9,0)</f>
        <v>0</v>
      </c>
      <c r="G9" s="185"/>
      <c r="H9" s="189"/>
      <c r="I9" s="189"/>
      <c r="J9" s="189"/>
      <c r="K9" s="189"/>
      <c r="L9" s="189"/>
      <c r="M9" s="189"/>
      <c r="N9" s="189"/>
      <c r="O9" s="189"/>
      <c r="P9" s="189"/>
      <c r="Q9" s="189"/>
      <c r="R9" s="189"/>
      <c r="S9" s="189"/>
    </row>
    <row r="10" spans="2:19" ht="15" customHeight="1">
      <c r="B10" s="208"/>
      <c r="C10" s="163"/>
      <c r="D10" s="214"/>
      <c r="E10" s="189"/>
      <c r="F10" s="254">
        <f aca="true" t="shared" si="0" ref="F10:F51">IF(E10&lt;&gt;0,F9-E10,0)</f>
        <v>0</v>
      </c>
      <c r="G10" s="185"/>
      <c r="H10" s="189"/>
      <c r="I10" s="189"/>
      <c r="J10" s="189"/>
      <c r="K10" s="189"/>
      <c r="L10" s="189"/>
      <c r="M10" s="189"/>
      <c r="N10" s="189"/>
      <c r="O10" s="189"/>
      <c r="P10" s="189"/>
      <c r="Q10" s="189"/>
      <c r="R10" s="189"/>
      <c r="S10" s="189"/>
    </row>
    <row r="11" spans="2:19" ht="15" customHeight="1">
      <c r="B11" s="208"/>
      <c r="C11" s="163"/>
      <c r="D11" s="214"/>
      <c r="E11" s="189"/>
      <c r="F11" s="254">
        <f t="shared" si="0"/>
        <v>0</v>
      </c>
      <c r="G11" s="185"/>
      <c r="H11" s="189"/>
      <c r="I11" s="189"/>
      <c r="J11" s="189"/>
      <c r="K11" s="189"/>
      <c r="L11" s="189"/>
      <c r="M11" s="189"/>
      <c r="N11" s="189"/>
      <c r="O11" s="189"/>
      <c r="P11" s="189"/>
      <c r="Q11" s="189"/>
      <c r="R11" s="189"/>
      <c r="S11" s="189"/>
    </row>
    <row r="12" spans="2:19" ht="15" customHeight="1">
      <c r="B12" s="208"/>
      <c r="C12" s="163"/>
      <c r="D12" s="214"/>
      <c r="E12" s="189"/>
      <c r="F12" s="254">
        <f t="shared" si="0"/>
        <v>0</v>
      </c>
      <c r="G12" s="185"/>
      <c r="H12" s="189"/>
      <c r="I12" s="189"/>
      <c r="J12" s="189"/>
      <c r="K12" s="189"/>
      <c r="L12" s="189"/>
      <c r="M12" s="189"/>
      <c r="N12" s="189"/>
      <c r="O12" s="189"/>
      <c r="P12" s="189"/>
      <c r="Q12" s="189"/>
      <c r="R12" s="189"/>
      <c r="S12" s="189"/>
    </row>
    <row r="13" spans="2:19" ht="15" customHeight="1">
      <c r="B13" s="208"/>
      <c r="C13" s="163"/>
      <c r="D13" s="214"/>
      <c r="E13" s="189"/>
      <c r="F13" s="254">
        <f t="shared" si="0"/>
        <v>0</v>
      </c>
      <c r="G13" s="185"/>
      <c r="H13" s="189"/>
      <c r="I13" s="189"/>
      <c r="J13" s="189"/>
      <c r="K13" s="189"/>
      <c r="L13" s="189"/>
      <c r="M13" s="189"/>
      <c r="N13" s="189"/>
      <c r="O13" s="189"/>
      <c r="P13" s="189"/>
      <c r="Q13" s="189"/>
      <c r="R13" s="189"/>
      <c r="S13" s="189"/>
    </row>
    <row r="14" spans="2:19" ht="15" customHeight="1">
      <c r="B14" s="208"/>
      <c r="C14" s="163"/>
      <c r="D14" s="214"/>
      <c r="E14" s="189"/>
      <c r="F14" s="254">
        <f t="shared" si="0"/>
        <v>0</v>
      </c>
      <c r="G14" s="185"/>
      <c r="H14" s="189"/>
      <c r="I14" s="189"/>
      <c r="J14" s="189"/>
      <c r="K14" s="189"/>
      <c r="L14" s="189"/>
      <c r="M14" s="189"/>
      <c r="N14" s="189"/>
      <c r="O14" s="189"/>
      <c r="P14" s="189"/>
      <c r="Q14" s="189"/>
      <c r="R14" s="189"/>
      <c r="S14" s="189"/>
    </row>
    <row r="15" spans="2:19" ht="15" customHeight="1">
      <c r="B15" s="208"/>
      <c r="C15" s="163"/>
      <c r="D15" s="214"/>
      <c r="E15" s="189"/>
      <c r="F15" s="254">
        <f t="shared" si="0"/>
        <v>0</v>
      </c>
      <c r="G15" s="185"/>
      <c r="H15" s="189"/>
      <c r="I15" s="189"/>
      <c r="J15" s="189"/>
      <c r="K15" s="189"/>
      <c r="L15" s="189"/>
      <c r="M15" s="189"/>
      <c r="N15" s="189"/>
      <c r="O15" s="189"/>
      <c r="P15" s="189"/>
      <c r="Q15" s="189"/>
      <c r="R15" s="189"/>
      <c r="S15" s="189"/>
    </row>
    <row r="16" spans="2:19" ht="15" customHeight="1">
      <c r="B16" s="208"/>
      <c r="C16" s="163"/>
      <c r="D16" s="214"/>
      <c r="E16" s="189"/>
      <c r="F16" s="254">
        <f t="shared" si="0"/>
        <v>0</v>
      </c>
      <c r="G16" s="185"/>
      <c r="H16" s="189"/>
      <c r="I16" s="189"/>
      <c r="J16" s="189"/>
      <c r="K16" s="189"/>
      <c r="L16" s="189"/>
      <c r="M16" s="189"/>
      <c r="N16" s="189"/>
      <c r="O16" s="189"/>
      <c r="P16" s="189"/>
      <c r="Q16" s="189"/>
      <c r="R16" s="189"/>
      <c r="S16" s="189"/>
    </row>
    <row r="17" spans="2:19" ht="15" customHeight="1">
      <c r="B17" s="208"/>
      <c r="C17" s="163"/>
      <c r="D17" s="214"/>
      <c r="E17" s="189"/>
      <c r="F17" s="254">
        <f t="shared" si="0"/>
        <v>0</v>
      </c>
      <c r="G17" s="185"/>
      <c r="H17" s="189"/>
      <c r="I17" s="189"/>
      <c r="J17" s="189"/>
      <c r="K17" s="189"/>
      <c r="L17" s="189"/>
      <c r="M17" s="189"/>
      <c r="N17" s="189"/>
      <c r="O17" s="189"/>
      <c r="P17" s="189"/>
      <c r="Q17" s="189"/>
      <c r="R17" s="189"/>
      <c r="S17" s="189"/>
    </row>
    <row r="18" spans="2:19" ht="15" customHeight="1">
      <c r="B18" s="208"/>
      <c r="C18" s="163"/>
      <c r="D18" s="214"/>
      <c r="E18" s="189"/>
      <c r="F18" s="254">
        <f t="shared" si="0"/>
        <v>0</v>
      </c>
      <c r="G18" s="185"/>
      <c r="H18" s="189"/>
      <c r="I18" s="189"/>
      <c r="J18" s="189"/>
      <c r="K18" s="189"/>
      <c r="L18" s="189"/>
      <c r="M18" s="189"/>
      <c r="N18" s="189"/>
      <c r="O18" s="189"/>
      <c r="P18" s="189"/>
      <c r="Q18" s="189"/>
      <c r="R18" s="189"/>
      <c r="S18" s="189"/>
    </row>
    <row r="19" spans="2:19" ht="15" customHeight="1">
      <c r="B19" s="208"/>
      <c r="C19" s="163"/>
      <c r="D19" s="214"/>
      <c r="E19" s="189"/>
      <c r="F19" s="254">
        <f t="shared" si="0"/>
        <v>0</v>
      </c>
      <c r="G19" s="185"/>
      <c r="H19" s="189"/>
      <c r="I19" s="189"/>
      <c r="J19" s="189"/>
      <c r="K19" s="189"/>
      <c r="L19" s="189"/>
      <c r="M19" s="189"/>
      <c r="N19" s="189"/>
      <c r="O19" s="189"/>
      <c r="P19" s="189"/>
      <c r="Q19" s="189"/>
      <c r="R19" s="189"/>
      <c r="S19" s="189"/>
    </row>
    <row r="20" spans="2:19" ht="15" customHeight="1">
      <c r="B20" s="208"/>
      <c r="C20" s="163"/>
      <c r="D20" s="214"/>
      <c r="E20" s="189"/>
      <c r="F20" s="254">
        <f t="shared" si="0"/>
        <v>0</v>
      </c>
      <c r="G20" s="185"/>
      <c r="H20" s="189"/>
      <c r="I20" s="189"/>
      <c r="J20" s="189"/>
      <c r="K20" s="189"/>
      <c r="L20" s="189"/>
      <c r="M20" s="189"/>
      <c r="N20" s="189"/>
      <c r="O20" s="189"/>
      <c r="P20" s="189"/>
      <c r="Q20" s="189"/>
      <c r="R20" s="189"/>
      <c r="S20" s="189"/>
    </row>
    <row r="21" spans="2:19" ht="15" customHeight="1">
      <c r="B21" s="208"/>
      <c r="C21" s="163"/>
      <c r="D21" s="214"/>
      <c r="E21" s="189"/>
      <c r="F21" s="254">
        <f t="shared" si="0"/>
        <v>0</v>
      </c>
      <c r="G21" s="185"/>
      <c r="H21" s="189"/>
      <c r="I21" s="189"/>
      <c r="J21" s="189"/>
      <c r="K21" s="189"/>
      <c r="L21" s="189"/>
      <c r="M21" s="189"/>
      <c r="N21" s="189"/>
      <c r="O21" s="189"/>
      <c r="P21" s="189"/>
      <c r="Q21" s="189"/>
      <c r="R21" s="189"/>
      <c r="S21" s="189"/>
    </row>
    <row r="22" spans="2:19" ht="15" customHeight="1">
      <c r="B22" s="208"/>
      <c r="C22" s="163"/>
      <c r="D22" s="214"/>
      <c r="E22" s="189"/>
      <c r="F22" s="254">
        <f t="shared" si="0"/>
        <v>0</v>
      </c>
      <c r="G22" s="185"/>
      <c r="H22" s="189"/>
      <c r="I22" s="189"/>
      <c r="J22" s="189"/>
      <c r="K22" s="189"/>
      <c r="L22" s="189"/>
      <c r="M22" s="189"/>
      <c r="N22" s="189"/>
      <c r="O22" s="189"/>
      <c r="P22" s="189"/>
      <c r="Q22" s="189"/>
      <c r="R22" s="189"/>
      <c r="S22" s="189"/>
    </row>
    <row r="23" spans="2:19" ht="15" customHeight="1">
      <c r="B23" s="208"/>
      <c r="C23" s="163"/>
      <c r="D23" s="214"/>
      <c r="E23" s="189"/>
      <c r="F23" s="254">
        <f t="shared" si="0"/>
        <v>0</v>
      </c>
      <c r="G23" s="185"/>
      <c r="H23" s="189"/>
      <c r="I23" s="189"/>
      <c r="J23" s="189"/>
      <c r="K23" s="189"/>
      <c r="L23" s="189"/>
      <c r="M23" s="189"/>
      <c r="N23" s="189"/>
      <c r="O23" s="189"/>
      <c r="P23" s="189"/>
      <c r="Q23" s="189"/>
      <c r="R23" s="189"/>
      <c r="S23" s="189"/>
    </row>
    <row r="24" spans="2:19" ht="15" customHeight="1">
      <c r="B24" s="208"/>
      <c r="C24" s="163"/>
      <c r="D24" s="214"/>
      <c r="E24" s="189"/>
      <c r="F24" s="254">
        <f t="shared" si="0"/>
        <v>0</v>
      </c>
      <c r="G24" s="185"/>
      <c r="H24" s="189"/>
      <c r="I24" s="189"/>
      <c r="J24" s="189"/>
      <c r="K24" s="189"/>
      <c r="L24" s="189"/>
      <c r="M24" s="189"/>
      <c r="N24" s="189"/>
      <c r="O24" s="189"/>
      <c r="P24" s="189"/>
      <c r="Q24" s="189"/>
      <c r="R24" s="189"/>
      <c r="S24" s="189"/>
    </row>
    <row r="25" spans="2:19" ht="15" customHeight="1">
      <c r="B25" s="208"/>
      <c r="C25" s="163"/>
      <c r="D25" s="214"/>
      <c r="E25" s="189"/>
      <c r="F25" s="254">
        <f t="shared" si="0"/>
        <v>0</v>
      </c>
      <c r="G25" s="185"/>
      <c r="H25" s="189"/>
      <c r="I25" s="189"/>
      <c r="J25" s="189"/>
      <c r="K25" s="189"/>
      <c r="L25" s="189"/>
      <c r="M25" s="189"/>
      <c r="N25" s="189"/>
      <c r="O25" s="189"/>
      <c r="P25" s="189"/>
      <c r="Q25" s="189"/>
      <c r="R25" s="189"/>
      <c r="S25" s="189"/>
    </row>
    <row r="26" spans="2:19" ht="15" customHeight="1">
      <c r="B26" s="208"/>
      <c r="C26" s="163"/>
      <c r="D26" s="214"/>
      <c r="E26" s="189"/>
      <c r="F26" s="254">
        <f t="shared" si="0"/>
        <v>0</v>
      </c>
      <c r="G26" s="185"/>
      <c r="H26" s="189"/>
      <c r="I26" s="189"/>
      <c r="J26" s="189"/>
      <c r="K26" s="189"/>
      <c r="L26" s="189"/>
      <c r="M26" s="189"/>
      <c r="N26" s="189"/>
      <c r="O26" s="189"/>
      <c r="P26" s="189"/>
      <c r="Q26" s="189"/>
      <c r="R26" s="189"/>
      <c r="S26" s="189"/>
    </row>
    <row r="27" spans="2:19" ht="15" customHeight="1">
      <c r="B27" s="208"/>
      <c r="C27" s="163"/>
      <c r="D27" s="214"/>
      <c r="E27" s="189"/>
      <c r="F27" s="254">
        <f t="shared" si="0"/>
        <v>0</v>
      </c>
      <c r="G27" s="185"/>
      <c r="H27" s="189"/>
      <c r="I27" s="189"/>
      <c r="J27" s="189"/>
      <c r="K27" s="189"/>
      <c r="L27" s="189"/>
      <c r="M27" s="189"/>
      <c r="N27" s="189"/>
      <c r="O27" s="189"/>
      <c r="P27" s="189"/>
      <c r="Q27" s="189"/>
      <c r="R27" s="189"/>
      <c r="S27" s="189"/>
    </row>
    <row r="28" spans="2:19" ht="15" customHeight="1">
      <c r="B28" s="208"/>
      <c r="C28" s="163"/>
      <c r="D28" s="214"/>
      <c r="E28" s="189"/>
      <c r="F28" s="254">
        <f t="shared" si="0"/>
        <v>0</v>
      </c>
      <c r="G28" s="185"/>
      <c r="H28" s="189"/>
      <c r="I28" s="189"/>
      <c r="J28" s="189"/>
      <c r="K28" s="189"/>
      <c r="L28" s="189"/>
      <c r="M28" s="189"/>
      <c r="N28" s="189"/>
      <c r="O28" s="189"/>
      <c r="P28" s="189"/>
      <c r="Q28" s="189"/>
      <c r="R28" s="189"/>
      <c r="S28" s="189"/>
    </row>
    <row r="29" spans="2:19" ht="15" customHeight="1">
      <c r="B29" s="208"/>
      <c r="C29" s="163"/>
      <c r="D29" s="214"/>
      <c r="E29" s="189"/>
      <c r="F29" s="254">
        <f t="shared" si="0"/>
        <v>0</v>
      </c>
      <c r="G29" s="185"/>
      <c r="H29" s="189"/>
      <c r="I29" s="189"/>
      <c r="J29" s="189"/>
      <c r="K29" s="189"/>
      <c r="L29" s="189"/>
      <c r="M29" s="189"/>
      <c r="N29" s="189"/>
      <c r="O29" s="189"/>
      <c r="P29" s="189"/>
      <c r="Q29" s="189"/>
      <c r="R29" s="189"/>
      <c r="S29" s="189"/>
    </row>
    <row r="30" spans="2:19" ht="15" customHeight="1">
      <c r="B30" s="208"/>
      <c r="C30" s="163"/>
      <c r="D30" s="214"/>
      <c r="E30" s="189"/>
      <c r="F30" s="254">
        <f t="shared" si="0"/>
        <v>0</v>
      </c>
      <c r="G30" s="185"/>
      <c r="H30" s="189"/>
      <c r="I30" s="189"/>
      <c r="J30" s="189"/>
      <c r="K30" s="189"/>
      <c r="L30" s="189"/>
      <c r="M30" s="189"/>
      <c r="N30" s="189"/>
      <c r="O30" s="189"/>
      <c r="P30" s="189"/>
      <c r="Q30" s="189"/>
      <c r="R30" s="189"/>
      <c r="S30" s="189"/>
    </row>
    <row r="31" spans="2:19" ht="15" customHeight="1">
      <c r="B31" s="208"/>
      <c r="C31" s="163"/>
      <c r="D31" s="214"/>
      <c r="E31" s="189"/>
      <c r="F31" s="254">
        <f t="shared" si="0"/>
        <v>0</v>
      </c>
      <c r="G31" s="185"/>
      <c r="H31" s="189"/>
      <c r="I31" s="189"/>
      <c r="J31" s="189"/>
      <c r="K31" s="189"/>
      <c r="L31" s="189"/>
      <c r="M31" s="189"/>
      <c r="N31" s="189"/>
      <c r="O31" s="189"/>
      <c r="P31" s="189"/>
      <c r="Q31" s="189"/>
      <c r="R31" s="189"/>
      <c r="S31" s="189"/>
    </row>
    <row r="32" spans="2:19" ht="15" customHeight="1">
      <c r="B32" s="208"/>
      <c r="C32" s="163"/>
      <c r="D32" s="214"/>
      <c r="E32" s="189"/>
      <c r="F32" s="254">
        <f t="shared" si="0"/>
        <v>0</v>
      </c>
      <c r="G32" s="185"/>
      <c r="H32" s="189"/>
      <c r="I32" s="189"/>
      <c r="J32" s="189"/>
      <c r="K32" s="189"/>
      <c r="L32" s="189"/>
      <c r="M32" s="189"/>
      <c r="N32" s="189"/>
      <c r="O32" s="189"/>
      <c r="P32" s="189"/>
      <c r="Q32" s="189"/>
      <c r="R32" s="189"/>
      <c r="S32" s="189"/>
    </row>
    <row r="33" spans="2:19" ht="15" customHeight="1">
      <c r="B33" s="208"/>
      <c r="C33" s="163"/>
      <c r="D33" s="214"/>
      <c r="E33" s="189"/>
      <c r="F33" s="254">
        <f t="shared" si="0"/>
        <v>0</v>
      </c>
      <c r="G33" s="185"/>
      <c r="H33" s="189"/>
      <c r="I33" s="189"/>
      <c r="J33" s="189"/>
      <c r="K33" s="189"/>
      <c r="L33" s="189"/>
      <c r="M33" s="189"/>
      <c r="N33" s="189"/>
      <c r="O33" s="189"/>
      <c r="P33" s="189"/>
      <c r="Q33" s="189"/>
      <c r="R33" s="189"/>
      <c r="S33" s="189"/>
    </row>
    <row r="34" spans="2:19" ht="15" customHeight="1">
      <c r="B34" s="208"/>
      <c r="C34" s="163"/>
      <c r="D34" s="214"/>
      <c r="E34" s="189"/>
      <c r="F34" s="254">
        <f t="shared" si="0"/>
        <v>0</v>
      </c>
      <c r="G34" s="185"/>
      <c r="H34" s="189"/>
      <c r="I34" s="189"/>
      <c r="J34" s="189"/>
      <c r="K34" s="189"/>
      <c r="L34" s="189"/>
      <c r="M34" s="189"/>
      <c r="N34" s="189"/>
      <c r="O34" s="189"/>
      <c r="P34" s="189"/>
      <c r="Q34" s="189"/>
      <c r="R34" s="189"/>
      <c r="S34" s="189"/>
    </row>
    <row r="35" spans="2:19" ht="15" customHeight="1">
      <c r="B35" s="208"/>
      <c r="C35" s="163"/>
      <c r="D35" s="214"/>
      <c r="E35" s="189"/>
      <c r="F35" s="254">
        <f t="shared" si="0"/>
        <v>0</v>
      </c>
      <c r="G35" s="185"/>
      <c r="H35" s="189"/>
      <c r="I35" s="189"/>
      <c r="J35" s="189"/>
      <c r="K35" s="189"/>
      <c r="L35" s="189"/>
      <c r="M35" s="189"/>
      <c r="N35" s="189"/>
      <c r="O35" s="189"/>
      <c r="P35" s="189"/>
      <c r="Q35" s="189"/>
      <c r="R35" s="189"/>
      <c r="S35" s="189"/>
    </row>
    <row r="36" spans="2:19" ht="15" customHeight="1">
      <c r="B36" s="208"/>
      <c r="C36" s="163"/>
      <c r="D36" s="214"/>
      <c r="E36" s="189"/>
      <c r="F36" s="254">
        <f t="shared" si="0"/>
        <v>0</v>
      </c>
      <c r="G36" s="185"/>
      <c r="H36" s="189"/>
      <c r="I36" s="189"/>
      <c r="J36" s="189"/>
      <c r="K36" s="189"/>
      <c r="L36" s="189"/>
      <c r="M36" s="189"/>
      <c r="N36" s="189"/>
      <c r="O36" s="189"/>
      <c r="P36" s="189"/>
      <c r="Q36" s="189"/>
      <c r="R36" s="189"/>
      <c r="S36" s="189"/>
    </row>
    <row r="37" spans="2:19" ht="15" customHeight="1">
      <c r="B37" s="208"/>
      <c r="C37" s="163"/>
      <c r="D37" s="214"/>
      <c r="E37" s="189"/>
      <c r="F37" s="254">
        <f t="shared" si="0"/>
        <v>0</v>
      </c>
      <c r="G37" s="185"/>
      <c r="H37" s="189"/>
      <c r="I37" s="189"/>
      <c r="J37" s="189"/>
      <c r="K37" s="189"/>
      <c r="L37" s="189"/>
      <c r="M37" s="189"/>
      <c r="N37" s="189"/>
      <c r="O37" s="189"/>
      <c r="P37" s="189"/>
      <c r="Q37" s="189"/>
      <c r="R37" s="189"/>
      <c r="S37" s="189"/>
    </row>
    <row r="38" spans="2:19" ht="15" customHeight="1">
      <c r="B38" s="208"/>
      <c r="C38" s="163"/>
      <c r="D38" s="214"/>
      <c r="E38" s="189"/>
      <c r="F38" s="254">
        <f t="shared" si="0"/>
        <v>0</v>
      </c>
      <c r="G38" s="185"/>
      <c r="H38" s="189"/>
      <c r="I38" s="189"/>
      <c r="J38" s="189"/>
      <c r="K38" s="189"/>
      <c r="L38" s="189"/>
      <c r="M38" s="189"/>
      <c r="N38" s="189"/>
      <c r="O38" s="189"/>
      <c r="P38" s="189"/>
      <c r="Q38" s="189"/>
      <c r="R38" s="189"/>
      <c r="S38" s="189"/>
    </row>
    <row r="39" spans="2:19" ht="15" customHeight="1">
      <c r="B39" s="208"/>
      <c r="C39" s="163"/>
      <c r="D39" s="214"/>
      <c r="E39" s="189"/>
      <c r="F39" s="254">
        <f t="shared" si="0"/>
        <v>0</v>
      </c>
      <c r="G39" s="185"/>
      <c r="H39" s="189"/>
      <c r="I39" s="189"/>
      <c r="J39" s="189"/>
      <c r="K39" s="189"/>
      <c r="L39" s="189"/>
      <c r="M39" s="189"/>
      <c r="N39" s="189"/>
      <c r="O39" s="189"/>
      <c r="P39" s="189"/>
      <c r="Q39" s="189"/>
      <c r="R39" s="189"/>
      <c r="S39" s="189"/>
    </row>
    <row r="40" spans="2:19" ht="15" customHeight="1">
      <c r="B40" s="208"/>
      <c r="C40" s="163"/>
      <c r="D40" s="214"/>
      <c r="E40" s="189"/>
      <c r="F40" s="254">
        <f t="shared" si="0"/>
        <v>0</v>
      </c>
      <c r="G40" s="185"/>
      <c r="H40" s="189"/>
      <c r="I40" s="189"/>
      <c r="J40" s="189"/>
      <c r="K40" s="189"/>
      <c r="L40" s="189"/>
      <c r="M40" s="189"/>
      <c r="N40" s="189"/>
      <c r="O40" s="189"/>
      <c r="P40" s="189"/>
      <c r="Q40" s="189"/>
      <c r="R40" s="189"/>
      <c r="S40" s="189"/>
    </row>
    <row r="41" spans="2:19" ht="15" customHeight="1">
      <c r="B41" s="208"/>
      <c r="C41" s="163"/>
      <c r="D41" s="214"/>
      <c r="E41" s="189"/>
      <c r="F41" s="254">
        <f t="shared" si="0"/>
        <v>0</v>
      </c>
      <c r="G41" s="185"/>
      <c r="H41" s="189"/>
      <c r="I41" s="189"/>
      <c r="J41" s="189"/>
      <c r="K41" s="189"/>
      <c r="L41" s="189"/>
      <c r="M41" s="189"/>
      <c r="N41" s="189"/>
      <c r="O41" s="189"/>
      <c r="P41" s="189"/>
      <c r="Q41" s="189"/>
      <c r="R41" s="189"/>
      <c r="S41" s="189"/>
    </row>
    <row r="42" spans="2:19" ht="15" customHeight="1">
      <c r="B42" s="208"/>
      <c r="C42" s="163"/>
      <c r="D42" s="214"/>
      <c r="E42" s="189"/>
      <c r="F42" s="254">
        <f t="shared" si="0"/>
        <v>0</v>
      </c>
      <c r="G42" s="185"/>
      <c r="H42" s="189"/>
      <c r="I42" s="189"/>
      <c r="J42" s="189"/>
      <c r="K42" s="189"/>
      <c r="L42" s="189"/>
      <c r="M42" s="189"/>
      <c r="N42" s="189"/>
      <c r="O42" s="189"/>
      <c r="P42" s="189"/>
      <c r="Q42" s="189"/>
      <c r="R42" s="189"/>
      <c r="S42" s="189"/>
    </row>
    <row r="43" spans="2:19" ht="15" customHeight="1">
      <c r="B43" s="208"/>
      <c r="C43" s="163"/>
      <c r="D43" s="214"/>
      <c r="E43" s="189"/>
      <c r="F43" s="254">
        <f t="shared" si="0"/>
        <v>0</v>
      </c>
      <c r="G43" s="185"/>
      <c r="H43" s="189"/>
      <c r="I43" s="189"/>
      <c r="J43" s="189"/>
      <c r="K43" s="189"/>
      <c r="L43" s="189"/>
      <c r="M43" s="189"/>
      <c r="N43" s="189"/>
      <c r="O43" s="189"/>
      <c r="P43" s="189"/>
      <c r="Q43" s="189"/>
      <c r="R43" s="189"/>
      <c r="S43" s="189"/>
    </row>
    <row r="44" spans="2:19" ht="15" customHeight="1">
      <c r="B44" s="208"/>
      <c r="C44" s="163"/>
      <c r="D44" s="214"/>
      <c r="E44" s="189"/>
      <c r="F44" s="254">
        <f t="shared" si="0"/>
        <v>0</v>
      </c>
      <c r="G44" s="185"/>
      <c r="H44" s="189"/>
      <c r="I44" s="189"/>
      <c r="J44" s="189"/>
      <c r="K44" s="189"/>
      <c r="L44" s="189"/>
      <c r="M44" s="189"/>
      <c r="N44" s="189"/>
      <c r="O44" s="189"/>
      <c r="P44" s="189"/>
      <c r="Q44" s="189"/>
      <c r="R44" s="189"/>
      <c r="S44" s="189"/>
    </row>
    <row r="45" spans="2:19" ht="15" customHeight="1">
      <c r="B45" s="208"/>
      <c r="C45" s="163"/>
      <c r="D45" s="214"/>
      <c r="E45" s="189"/>
      <c r="F45" s="254">
        <f t="shared" si="0"/>
        <v>0</v>
      </c>
      <c r="G45" s="185"/>
      <c r="H45" s="189"/>
      <c r="I45" s="189"/>
      <c r="J45" s="189"/>
      <c r="K45" s="189"/>
      <c r="L45" s="189"/>
      <c r="M45" s="189"/>
      <c r="N45" s="189"/>
      <c r="O45" s="189"/>
      <c r="P45" s="189"/>
      <c r="Q45" s="189"/>
      <c r="R45" s="189"/>
      <c r="S45" s="189"/>
    </row>
    <row r="46" spans="2:19" ht="15" customHeight="1">
      <c r="B46" s="208"/>
      <c r="C46" s="163"/>
      <c r="D46" s="214"/>
      <c r="E46" s="189"/>
      <c r="F46" s="254">
        <f t="shared" si="0"/>
        <v>0</v>
      </c>
      <c r="G46" s="185"/>
      <c r="H46" s="189"/>
      <c r="I46" s="189"/>
      <c r="J46" s="189"/>
      <c r="K46" s="189"/>
      <c r="L46" s="189"/>
      <c r="M46" s="189"/>
      <c r="N46" s="189"/>
      <c r="O46" s="189"/>
      <c r="P46" s="189"/>
      <c r="Q46" s="189"/>
      <c r="R46" s="189"/>
      <c r="S46" s="189"/>
    </row>
    <row r="47" spans="2:19" ht="15" customHeight="1">
      <c r="B47" s="208"/>
      <c r="C47" s="163"/>
      <c r="D47" s="214"/>
      <c r="E47" s="189"/>
      <c r="F47" s="254">
        <f t="shared" si="0"/>
        <v>0</v>
      </c>
      <c r="G47" s="185"/>
      <c r="H47" s="189"/>
      <c r="I47" s="189"/>
      <c r="J47" s="189"/>
      <c r="K47" s="189"/>
      <c r="L47" s="189"/>
      <c r="M47" s="189"/>
      <c r="N47" s="189"/>
      <c r="O47" s="189"/>
      <c r="P47" s="189"/>
      <c r="Q47" s="189"/>
      <c r="R47" s="189"/>
      <c r="S47" s="189"/>
    </row>
    <row r="48" spans="2:19" ht="15" customHeight="1">
      <c r="B48" s="208"/>
      <c r="C48" s="163"/>
      <c r="D48" s="214"/>
      <c r="E48" s="189"/>
      <c r="F48" s="254">
        <f t="shared" si="0"/>
        <v>0</v>
      </c>
      <c r="G48" s="185"/>
      <c r="H48" s="189"/>
      <c r="I48" s="189"/>
      <c r="J48" s="189"/>
      <c r="K48" s="189"/>
      <c r="L48" s="189"/>
      <c r="M48" s="189"/>
      <c r="N48" s="189"/>
      <c r="O48" s="189"/>
      <c r="P48" s="189"/>
      <c r="Q48" s="189"/>
      <c r="R48" s="189"/>
      <c r="S48" s="189"/>
    </row>
    <row r="49" spans="2:19" ht="15" customHeight="1">
      <c r="B49" s="208"/>
      <c r="C49" s="163"/>
      <c r="D49" s="214"/>
      <c r="E49" s="189"/>
      <c r="F49" s="254">
        <f t="shared" si="0"/>
        <v>0</v>
      </c>
      <c r="G49" s="185"/>
      <c r="H49" s="189"/>
      <c r="I49" s="189"/>
      <c r="J49" s="189"/>
      <c r="K49" s="189"/>
      <c r="L49" s="189"/>
      <c r="M49" s="189"/>
      <c r="N49" s="189"/>
      <c r="O49" s="189"/>
      <c r="P49" s="189"/>
      <c r="Q49" s="189"/>
      <c r="R49" s="189"/>
      <c r="S49" s="189"/>
    </row>
    <row r="50" spans="2:19" ht="15" customHeight="1">
      <c r="B50" s="208"/>
      <c r="C50" s="163"/>
      <c r="D50" s="214"/>
      <c r="E50" s="195"/>
      <c r="F50" s="254">
        <f t="shared" si="0"/>
        <v>0</v>
      </c>
      <c r="G50" s="185"/>
      <c r="H50" s="189"/>
      <c r="I50" s="189"/>
      <c r="J50" s="189"/>
      <c r="K50" s="189"/>
      <c r="L50" s="189"/>
      <c r="M50" s="189"/>
      <c r="N50" s="189"/>
      <c r="O50" s="189"/>
      <c r="P50" s="189"/>
      <c r="Q50" s="189"/>
      <c r="R50" s="189"/>
      <c r="S50" s="189"/>
    </row>
    <row r="51" spans="2:19" ht="15" customHeight="1" thickBot="1">
      <c r="B51" s="208"/>
      <c r="C51" s="163"/>
      <c r="D51" s="222"/>
      <c r="E51" s="196"/>
      <c r="F51" s="254">
        <f t="shared" si="0"/>
        <v>0</v>
      </c>
      <c r="G51" s="186"/>
      <c r="H51" s="189"/>
      <c r="I51" s="189"/>
      <c r="J51" s="189"/>
      <c r="K51" s="189"/>
      <c r="L51" s="189"/>
      <c r="M51" s="189"/>
      <c r="N51" s="189"/>
      <c r="O51" s="189"/>
      <c r="P51" s="189"/>
      <c r="Q51" s="189"/>
      <c r="R51" s="189"/>
      <c r="S51" s="189"/>
    </row>
    <row r="52" spans="2:19" ht="27" customHeight="1" thickBot="1">
      <c r="B52" s="92"/>
      <c r="C52" s="106"/>
      <c r="D52" s="107" t="s">
        <v>2</v>
      </c>
      <c r="E52" s="284">
        <f>SUM(E8:E51)</f>
        <v>0</v>
      </c>
      <c r="F52" s="187"/>
      <c r="G52" s="188"/>
      <c r="H52" s="257">
        <f>SUM(H8:H51)</f>
        <v>0</v>
      </c>
      <c r="I52" s="258">
        <f>SUM(I8:I51)</f>
        <v>0</v>
      </c>
      <c r="J52" s="258">
        <f aca="true" t="shared" si="1" ref="J52:S52">SUM(J8:J51)</f>
        <v>0</v>
      </c>
      <c r="K52" s="258">
        <f t="shared" si="1"/>
        <v>0</v>
      </c>
      <c r="L52" s="258">
        <f t="shared" si="1"/>
        <v>0</v>
      </c>
      <c r="M52" s="258">
        <f t="shared" si="1"/>
        <v>0</v>
      </c>
      <c r="N52" s="258">
        <f t="shared" si="1"/>
        <v>0</v>
      </c>
      <c r="O52" s="258">
        <f t="shared" si="1"/>
        <v>0</v>
      </c>
      <c r="P52" s="258">
        <f t="shared" si="1"/>
        <v>0</v>
      </c>
      <c r="Q52" s="258">
        <f t="shared" si="1"/>
        <v>0</v>
      </c>
      <c r="R52" s="258">
        <f t="shared" si="1"/>
        <v>0</v>
      </c>
      <c r="S52" s="259">
        <f t="shared" si="1"/>
        <v>0</v>
      </c>
    </row>
    <row r="53" spans="2:19" ht="18.75" customHeight="1" thickBot="1" thickTop="1">
      <c r="B53" s="96"/>
      <c r="C53" s="110"/>
      <c r="D53" s="111" t="s">
        <v>22</v>
      </c>
      <c r="E53" s="285">
        <f>SUM(H52:S52)</f>
        <v>0</v>
      </c>
      <c r="F53" s="127"/>
      <c r="G53" s="113"/>
      <c r="H53" s="99" t="s">
        <v>101</v>
      </c>
      <c r="I53" s="99"/>
      <c r="J53" s="99"/>
      <c r="K53" s="99"/>
      <c r="L53" s="99"/>
      <c r="M53" s="99"/>
      <c r="N53" s="99"/>
      <c r="O53" s="99"/>
      <c r="P53" s="99"/>
      <c r="Q53" s="99"/>
      <c r="R53" s="99"/>
      <c r="S53" s="100"/>
    </row>
    <row r="54" spans="2:19" ht="16.5" thickTop="1">
      <c r="B54" s="114"/>
      <c r="C54" s="175"/>
      <c r="D54" s="175"/>
      <c r="E54" s="112">
        <f>IF(E52&lt;&gt;E53,"Not In Balance","")</f>
      </c>
      <c r="F54" s="128"/>
      <c r="G54" s="116"/>
      <c r="H54" s="99"/>
      <c r="I54" s="99"/>
      <c r="J54" s="99"/>
      <c r="K54" s="99"/>
      <c r="L54" s="99"/>
      <c r="M54" s="99"/>
      <c r="N54" s="99"/>
      <c r="O54" s="99"/>
      <c r="P54" s="99"/>
      <c r="Q54" s="99"/>
      <c r="R54" s="99"/>
      <c r="S54" s="100"/>
    </row>
    <row r="55" spans="2:19" ht="15.75">
      <c r="B55" s="117"/>
      <c r="C55" s="118"/>
      <c r="D55" s="116"/>
      <c r="E55" s="30"/>
      <c r="F55" s="30"/>
      <c r="G55" s="30"/>
      <c r="H55" s="205" t="s">
        <v>27</v>
      </c>
      <c r="I55" s="204"/>
      <c r="J55" s="99"/>
      <c r="K55" s="99"/>
      <c r="L55" s="99"/>
      <c r="M55" s="99"/>
      <c r="N55" s="99"/>
      <c r="O55" s="99"/>
      <c r="P55" s="99"/>
      <c r="Q55" s="99"/>
      <c r="R55" s="99"/>
      <c r="S55" s="100"/>
    </row>
    <row r="56" spans="2:19" ht="15.75">
      <c r="B56" s="114"/>
      <c r="C56" s="115"/>
      <c r="D56" s="30"/>
      <c r="E56" s="116"/>
      <c r="F56" s="30"/>
      <c r="G56" s="30"/>
      <c r="H56" s="99"/>
      <c r="I56" s="99"/>
      <c r="J56" s="99"/>
      <c r="K56" s="99"/>
      <c r="L56" s="99"/>
      <c r="M56" s="99"/>
      <c r="N56" s="99"/>
      <c r="O56" s="99"/>
      <c r="P56" s="99"/>
      <c r="Q56" s="99"/>
      <c r="R56" s="99"/>
      <c r="S56" s="100"/>
    </row>
    <row r="57" spans="2:19" ht="15.75">
      <c r="B57" s="114"/>
      <c r="C57" s="115"/>
      <c r="D57" s="30"/>
      <c r="E57" s="116"/>
      <c r="F57" s="119"/>
      <c r="G57" s="116"/>
      <c r="H57" s="120"/>
      <c r="I57" s="120"/>
      <c r="J57" s="99"/>
      <c r="K57" s="99"/>
      <c r="L57" s="99"/>
      <c r="M57" s="99"/>
      <c r="N57" s="99"/>
      <c r="O57" s="99"/>
      <c r="P57" s="99"/>
      <c r="Q57" s="99"/>
      <c r="R57" s="99"/>
      <c r="S57" s="100"/>
    </row>
    <row r="58" spans="2:19" ht="15.75">
      <c r="B58" s="114"/>
      <c r="C58" s="115"/>
      <c r="D58" s="30"/>
      <c r="E58" s="116"/>
      <c r="F58" s="116"/>
      <c r="G58" s="116"/>
      <c r="H58" s="120"/>
      <c r="I58" s="176"/>
      <c r="J58" s="99"/>
      <c r="K58" s="99"/>
      <c r="L58" s="99"/>
      <c r="M58" s="99"/>
      <c r="N58" s="99"/>
      <c r="O58" s="99"/>
      <c r="P58" s="99"/>
      <c r="Q58" s="99"/>
      <c r="R58" s="99"/>
      <c r="S58" s="100"/>
    </row>
    <row r="59" spans="2:19" ht="15.75">
      <c r="B59" s="114"/>
      <c r="C59" s="115"/>
      <c r="D59" s="30"/>
      <c r="E59" s="119"/>
      <c r="F59" s="116"/>
      <c r="G59" s="116"/>
      <c r="H59" s="120"/>
      <c r="I59" s="120"/>
      <c r="J59" s="99"/>
      <c r="K59" s="99"/>
      <c r="L59" s="99"/>
      <c r="M59" s="99"/>
      <c r="N59" s="99"/>
      <c r="O59" s="99"/>
      <c r="P59" s="99"/>
      <c r="Q59" s="99"/>
      <c r="R59" s="99"/>
      <c r="S59" s="100"/>
    </row>
    <row r="60" spans="2:19" ht="15.75">
      <c r="B60" s="114"/>
      <c r="C60" s="115"/>
      <c r="D60" s="30"/>
      <c r="E60" s="116"/>
      <c r="F60" s="116"/>
      <c r="G60" s="116"/>
      <c r="H60" s="120"/>
      <c r="I60" s="120"/>
      <c r="J60" s="99"/>
      <c r="K60" s="99"/>
      <c r="L60" s="99"/>
      <c r="M60" s="99"/>
      <c r="N60" s="99"/>
      <c r="O60" s="99"/>
      <c r="P60" s="99"/>
      <c r="Q60" s="99"/>
      <c r="R60" s="99"/>
      <c r="S60" s="100"/>
    </row>
    <row r="61" spans="2:19" ht="15.75">
      <c r="B61" s="114"/>
      <c r="C61" s="115"/>
      <c r="D61" s="30"/>
      <c r="E61" s="116"/>
      <c r="F61" s="116"/>
      <c r="G61" s="116"/>
      <c r="H61" s="120"/>
      <c r="I61" s="120"/>
      <c r="J61" s="99"/>
      <c r="K61" s="99"/>
      <c r="L61" s="99"/>
      <c r="M61" s="99"/>
      <c r="N61" s="99"/>
      <c r="O61" s="99"/>
      <c r="P61" s="99"/>
      <c r="Q61" s="99"/>
      <c r="R61" s="99"/>
      <c r="S61" s="100"/>
    </row>
    <row r="62" spans="2:19" ht="15.75">
      <c r="B62" s="114"/>
      <c r="C62" s="115"/>
      <c r="D62" s="30"/>
      <c r="E62" s="30"/>
      <c r="F62" s="119"/>
      <c r="G62" s="116"/>
      <c r="H62" s="120"/>
      <c r="I62" s="120"/>
      <c r="J62" s="99"/>
      <c r="K62" s="99"/>
      <c r="L62" s="99"/>
      <c r="M62" s="99"/>
      <c r="N62" s="99"/>
      <c r="O62" s="99"/>
      <c r="P62" s="99"/>
      <c r="Q62" s="99"/>
      <c r="R62" s="99"/>
      <c r="S62" s="100"/>
    </row>
    <row r="63" spans="2:19" ht="15.75">
      <c r="B63" s="114"/>
      <c r="C63" s="115"/>
      <c r="D63" s="30"/>
      <c r="F63" s="30"/>
      <c r="G63" s="30"/>
      <c r="H63" s="99"/>
      <c r="I63" s="99"/>
      <c r="J63" s="99"/>
      <c r="K63" s="99"/>
      <c r="L63" s="99"/>
      <c r="M63" s="99"/>
      <c r="N63" s="99"/>
      <c r="O63" s="99"/>
      <c r="P63" s="99"/>
      <c r="Q63" s="99"/>
      <c r="R63" s="99"/>
      <c r="S63" s="100"/>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1"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2:Q43"/>
  <sheetViews>
    <sheetView zoomScale="75" zoomScaleNormal="75" zoomScalePageLayoutView="0" workbookViewId="0" topLeftCell="A1">
      <selection activeCell="E9" sqref="E9"/>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81">
        <f>IF(Input!E19&gt;0,Input!E19,0)</f>
        <v>0</v>
      </c>
      <c r="M2" s="35"/>
      <c r="N2" s="32"/>
      <c r="Q2" s="29"/>
    </row>
    <row r="3" spans="2:17" ht="19.5" thickBot="1">
      <c r="B3" s="329" t="str">
        <f>CONCATENATE("",Input!C7," Recreation Commission")</f>
        <v> Recreation Commission</v>
      </c>
      <c r="C3" s="330"/>
      <c r="D3" s="330"/>
      <c r="H3" s="121">
        <f>+Input!C8</f>
        <v>0</v>
      </c>
      <c r="I3" s="263" t="s">
        <v>45</v>
      </c>
      <c r="J3" s="264"/>
      <c r="K3" s="253">
        <f>D36</f>
        <v>0</v>
      </c>
      <c r="M3" s="35"/>
      <c r="N3" s="32"/>
      <c r="Q3" s="29"/>
    </row>
    <row r="4" spans="2:17" s="33" customFormat="1" ht="32.25" customHeight="1">
      <c r="B4" s="59" t="str">
        <f>CONCATENATE("",Input!C19," Fund Receipts")</f>
        <v> Fund Receipts</v>
      </c>
      <c r="C4" s="84"/>
      <c r="D4" s="200"/>
      <c r="E4" s="53"/>
      <c r="F4" s="36"/>
      <c r="G4" s="36"/>
      <c r="H4" s="36"/>
      <c r="I4" s="36"/>
      <c r="J4" s="37"/>
      <c r="K4" s="38"/>
      <c r="L4" s="36"/>
      <c r="M4" s="39"/>
      <c r="O4" s="40"/>
      <c r="P4" s="40"/>
      <c r="Q4" s="40"/>
    </row>
    <row r="5" spans="2:17" s="33" customFormat="1" ht="22.5">
      <c r="B5" s="41"/>
      <c r="D5" s="58"/>
      <c r="E5" s="69"/>
      <c r="F5" s="36"/>
      <c r="G5" s="326" t="s">
        <v>36</v>
      </c>
      <c r="H5" s="327"/>
      <c r="I5" s="327"/>
      <c r="J5" s="327"/>
      <c r="K5" s="327"/>
      <c r="L5" s="327"/>
      <c r="M5" s="327"/>
      <c r="N5" s="328"/>
      <c r="O5" s="40"/>
      <c r="P5" s="40"/>
      <c r="Q5" s="40"/>
    </row>
    <row r="6" ht="6.75" customHeight="1"/>
    <row r="7" spans="2:17" s="44" customFormat="1" ht="51" customHeight="1">
      <c r="B7" s="85" t="s">
        <v>8</v>
      </c>
      <c r="C7" s="86" t="s">
        <v>14</v>
      </c>
      <c r="D7" s="87" t="s">
        <v>25</v>
      </c>
      <c r="E7" s="88" t="s">
        <v>85</v>
      </c>
      <c r="F7" s="87"/>
      <c r="G7" s="89"/>
      <c r="H7" s="89"/>
      <c r="I7" s="89"/>
      <c r="J7" s="89"/>
      <c r="K7" s="89"/>
      <c r="L7" s="89"/>
      <c r="M7" s="103"/>
      <c r="N7" s="89"/>
      <c r="O7" s="43"/>
      <c r="P7" s="43"/>
      <c r="Q7" s="43"/>
    </row>
    <row r="8" spans="2:14" ht="15" customHeight="1">
      <c r="B8" s="208"/>
      <c r="C8" s="214"/>
      <c r="D8" s="147"/>
      <c r="E8" s="254">
        <f>IF(D8&gt;0,K2-D8,0)</f>
        <v>0</v>
      </c>
      <c r="F8" s="178"/>
      <c r="G8" s="147"/>
      <c r="H8" s="147"/>
      <c r="I8" s="147"/>
      <c r="J8" s="147"/>
      <c r="K8" s="147"/>
      <c r="L8" s="147"/>
      <c r="M8" s="147"/>
      <c r="N8" s="147"/>
    </row>
    <row r="9" spans="2:14" ht="15" customHeight="1">
      <c r="B9" s="208"/>
      <c r="C9" s="214"/>
      <c r="D9" s="147"/>
      <c r="E9" s="254">
        <f>IF(D9&gt;0,E8-D9,"")</f>
      </c>
      <c r="F9" s="178"/>
      <c r="G9" s="147"/>
      <c r="H9" s="147"/>
      <c r="I9" s="147"/>
      <c r="J9" s="147"/>
      <c r="K9" s="147"/>
      <c r="L9" s="147"/>
      <c r="M9" s="147"/>
      <c r="N9" s="147"/>
    </row>
    <row r="10" spans="2:14" ht="15" customHeight="1">
      <c r="B10" s="208"/>
      <c r="C10" s="214"/>
      <c r="D10" s="147"/>
      <c r="E10" s="254">
        <f aca="true" t="shared" si="0" ref="E10:E35">IF(D10&gt;0,E9-D10,"")</f>
      </c>
      <c r="F10" s="178"/>
      <c r="G10" s="147"/>
      <c r="H10" s="147"/>
      <c r="I10" s="147"/>
      <c r="J10" s="147"/>
      <c r="K10" s="147"/>
      <c r="L10" s="147"/>
      <c r="M10" s="147"/>
      <c r="N10" s="147"/>
    </row>
    <row r="11" spans="2:14" ht="15" customHeight="1">
      <c r="B11" s="208"/>
      <c r="C11" s="214"/>
      <c r="D11" s="147"/>
      <c r="E11" s="254">
        <f t="shared" si="0"/>
      </c>
      <c r="F11" s="178"/>
      <c r="G11" s="147"/>
      <c r="H11" s="147"/>
      <c r="I11" s="147"/>
      <c r="J11" s="147"/>
      <c r="K11" s="147"/>
      <c r="L11" s="147"/>
      <c r="M11" s="147"/>
      <c r="N11" s="147"/>
    </row>
    <row r="12" spans="2:14" ht="15" customHeight="1">
      <c r="B12" s="208"/>
      <c r="C12" s="214"/>
      <c r="D12" s="147"/>
      <c r="E12" s="254">
        <f t="shared" si="0"/>
      </c>
      <c r="F12" s="178"/>
      <c r="G12" s="147"/>
      <c r="H12" s="147"/>
      <c r="I12" s="147"/>
      <c r="J12" s="147"/>
      <c r="K12" s="147"/>
      <c r="L12" s="147"/>
      <c r="M12" s="147"/>
      <c r="N12" s="147"/>
    </row>
    <row r="13" spans="2:14" ht="15" customHeight="1">
      <c r="B13" s="208"/>
      <c r="C13" s="214"/>
      <c r="D13" s="147"/>
      <c r="E13" s="254">
        <f t="shared" si="0"/>
      </c>
      <c r="F13" s="178"/>
      <c r="G13" s="147"/>
      <c r="H13" s="147"/>
      <c r="I13" s="147"/>
      <c r="J13" s="147"/>
      <c r="K13" s="147"/>
      <c r="L13" s="147"/>
      <c r="M13" s="147"/>
      <c r="N13" s="147"/>
    </row>
    <row r="14" spans="2:14" ht="15" customHeight="1">
      <c r="B14" s="208"/>
      <c r="C14" s="214"/>
      <c r="D14" s="147"/>
      <c r="E14" s="254">
        <f t="shared" si="0"/>
      </c>
      <c r="F14" s="178"/>
      <c r="G14" s="147"/>
      <c r="H14" s="147"/>
      <c r="I14" s="147"/>
      <c r="J14" s="147"/>
      <c r="K14" s="147"/>
      <c r="L14" s="147"/>
      <c r="M14" s="147"/>
      <c r="N14" s="147"/>
    </row>
    <row r="15" spans="2:14" ht="15" customHeight="1">
      <c r="B15" s="208"/>
      <c r="C15" s="214"/>
      <c r="D15" s="147"/>
      <c r="E15" s="254">
        <f t="shared" si="0"/>
      </c>
      <c r="F15" s="178"/>
      <c r="G15" s="147"/>
      <c r="H15" s="147"/>
      <c r="I15" s="147"/>
      <c r="J15" s="147"/>
      <c r="K15" s="147"/>
      <c r="L15" s="147"/>
      <c r="M15" s="147"/>
      <c r="N15" s="147"/>
    </row>
    <row r="16" spans="2:14" ht="15" customHeight="1">
      <c r="B16" s="208"/>
      <c r="C16" s="214"/>
      <c r="D16" s="147"/>
      <c r="E16" s="254">
        <f t="shared" si="0"/>
      </c>
      <c r="F16" s="178"/>
      <c r="G16" s="147"/>
      <c r="H16" s="147"/>
      <c r="I16" s="147"/>
      <c r="J16" s="147"/>
      <c r="K16" s="147"/>
      <c r="L16" s="147"/>
      <c r="M16" s="147"/>
      <c r="N16" s="147"/>
    </row>
    <row r="17" spans="2:14" ht="15" customHeight="1">
      <c r="B17" s="208"/>
      <c r="C17" s="214"/>
      <c r="D17" s="147"/>
      <c r="E17" s="254">
        <f t="shared" si="0"/>
      </c>
      <c r="F17" s="178"/>
      <c r="G17" s="147"/>
      <c r="H17" s="147"/>
      <c r="I17" s="147"/>
      <c r="J17" s="147"/>
      <c r="K17" s="147"/>
      <c r="L17" s="147"/>
      <c r="M17" s="147"/>
      <c r="N17" s="147"/>
    </row>
    <row r="18" spans="2:14" ht="15" customHeight="1">
      <c r="B18" s="208"/>
      <c r="C18" s="214"/>
      <c r="D18" s="147"/>
      <c r="E18" s="254">
        <f t="shared" si="0"/>
      </c>
      <c r="F18" s="178"/>
      <c r="G18" s="147"/>
      <c r="H18" s="147"/>
      <c r="I18" s="147"/>
      <c r="J18" s="147"/>
      <c r="K18" s="147"/>
      <c r="L18" s="147"/>
      <c r="M18" s="147"/>
      <c r="N18" s="147"/>
    </row>
    <row r="19" spans="2:14" ht="15" customHeight="1">
      <c r="B19" s="208"/>
      <c r="C19" s="214"/>
      <c r="D19" s="147"/>
      <c r="E19" s="254">
        <f t="shared" si="0"/>
      </c>
      <c r="F19" s="178"/>
      <c r="G19" s="147"/>
      <c r="H19" s="147"/>
      <c r="I19" s="147"/>
      <c r="J19" s="147"/>
      <c r="K19" s="147"/>
      <c r="L19" s="147"/>
      <c r="M19" s="147"/>
      <c r="N19" s="147"/>
    </row>
    <row r="20" spans="2:14" ht="15" customHeight="1">
      <c r="B20" s="208"/>
      <c r="C20" s="214"/>
      <c r="D20" s="147"/>
      <c r="E20" s="254">
        <f t="shared" si="0"/>
      </c>
      <c r="F20" s="178"/>
      <c r="G20" s="147"/>
      <c r="H20" s="147"/>
      <c r="I20" s="147"/>
      <c r="J20" s="147"/>
      <c r="K20" s="147"/>
      <c r="L20" s="147"/>
      <c r="M20" s="147"/>
      <c r="N20" s="147"/>
    </row>
    <row r="21" spans="2:14" ht="15" customHeight="1">
      <c r="B21" s="208"/>
      <c r="C21" s="214"/>
      <c r="D21" s="147"/>
      <c r="E21" s="254">
        <f t="shared" si="0"/>
      </c>
      <c r="F21" s="178"/>
      <c r="G21" s="147"/>
      <c r="H21" s="147"/>
      <c r="I21" s="147"/>
      <c r="J21" s="147"/>
      <c r="K21" s="147"/>
      <c r="L21" s="147"/>
      <c r="M21" s="147"/>
      <c r="N21" s="147"/>
    </row>
    <row r="22" spans="2:14" ht="15" customHeight="1">
      <c r="B22" s="208"/>
      <c r="C22" s="214"/>
      <c r="D22" s="147"/>
      <c r="E22" s="254">
        <f t="shared" si="0"/>
      </c>
      <c r="F22" s="178"/>
      <c r="G22" s="147"/>
      <c r="H22" s="147"/>
      <c r="I22" s="147"/>
      <c r="J22" s="147"/>
      <c r="K22" s="147"/>
      <c r="L22" s="147"/>
      <c r="M22" s="147"/>
      <c r="N22" s="147"/>
    </row>
    <row r="23" spans="2:14" ht="15" customHeight="1">
      <c r="B23" s="208"/>
      <c r="C23" s="214"/>
      <c r="D23" s="147"/>
      <c r="E23" s="254">
        <f t="shared" si="0"/>
      </c>
      <c r="F23" s="178"/>
      <c r="G23" s="147"/>
      <c r="H23" s="147"/>
      <c r="I23" s="147"/>
      <c r="J23" s="147"/>
      <c r="K23" s="147"/>
      <c r="L23" s="147"/>
      <c r="M23" s="147"/>
      <c r="N23" s="147"/>
    </row>
    <row r="24" spans="2:14" ht="15" customHeight="1">
      <c r="B24" s="208"/>
      <c r="C24" s="214"/>
      <c r="D24" s="147"/>
      <c r="E24" s="254">
        <f t="shared" si="0"/>
      </c>
      <c r="F24" s="178"/>
      <c r="G24" s="147"/>
      <c r="H24" s="147"/>
      <c r="I24" s="147"/>
      <c r="J24" s="147"/>
      <c r="K24" s="147"/>
      <c r="L24" s="147"/>
      <c r="M24" s="147"/>
      <c r="N24" s="147"/>
    </row>
    <row r="25" spans="2:14" ht="15" customHeight="1">
      <c r="B25" s="208"/>
      <c r="C25" s="214"/>
      <c r="D25" s="147"/>
      <c r="E25" s="254">
        <f t="shared" si="0"/>
      </c>
      <c r="F25" s="178"/>
      <c r="G25" s="147"/>
      <c r="H25" s="147"/>
      <c r="I25" s="147"/>
      <c r="J25" s="147"/>
      <c r="K25" s="147"/>
      <c r="L25" s="147"/>
      <c r="M25" s="147"/>
      <c r="N25" s="147"/>
    </row>
    <row r="26" spans="2:14" ht="15" customHeight="1">
      <c r="B26" s="208"/>
      <c r="C26" s="214"/>
      <c r="D26" s="147"/>
      <c r="E26" s="254">
        <f t="shared" si="0"/>
      </c>
      <c r="F26" s="178"/>
      <c r="G26" s="147"/>
      <c r="H26" s="147"/>
      <c r="I26" s="147"/>
      <c r="J26" s="147"/>
      <c r="K26" s="147"/>
      <c r="L26" s="147"/>
      <c r="M26" s="147"/>
      <c r="N26" s="147"/>
    </row>
    <row r="27" spans="2:14" ht="15" customHeight="1">
      <c r="B27" s="208"/>
      <c r="C27" s="214"/>
      <c r="D27" s="147"/>
      <c r="E27" s="254">
        <f t="shared" si="0"/>
      </c>
      <c r="F27" s="178"/>
      <c r="G27" s="147"/>
      <c r="H27" s="147"/>
      <c r="I27" s="147"/>
      <c r="J27" s="147"/>
      <c r="K27" s="147"/>
      <c r="L27" s="147"/>
      <c r="M27" s="147"/>
      <c r="N27" s="147"/>
    </row>
    <row r="28" spans="2:17" ht="15" customHeight="1">
      <c r="B28" s="208"/>
      <c r="C28" s="214"/>
      <c r="D28" s="147"/>
      <c r="E28" s="254">
        <f t="shared" si="0"/>
      </c>
      <c r="F28" s="178"/>
      <c r="G28" s="147"/>
      <c r="H28" s="147"/>
      <c r="I28" s="147"/>
      <c r="J28" s="147"/>
      <c r="K28" s="147"/>
      <c r="L28" s="147"/>
      <c r="M28" s="147"/>
      <c r="N28" s="147"/>
      <c r="Q28" s="201"/>
    </row>
    <row r="29" spans="2:14" ht="15" customHeight="1">
      <c r="B29" s="208"/>
      <c r="C29" s="214"/>
      <c r="D29" s="147"/>
      <c r="E29" s="254">
        <f t="shared" si="0"/>
      </c>
      <c r="F29" s="178"/>
      <c r="G29" s="147"/>
      <c r="H29" s="147"/>
      <c r="I29" s="147"/>
      <c r="J29" s="147"/>
      <c r="K29" s="147"/>
      <c r="L29" s="147"/>
      <c r="M29" s="147"/>
      <c r="N29" s="147"/>
    </row>
    <row r="30" spans="2:14" ht="15" customHeight="1">
      <c r="B30" s="208"/>
      <c r="C30" s="214"/>
      <c r="D30" s="147"/>
      <c r="E30" s="254">
        <f t="shared" si="0"/>
      </c>
      <c r="F30" s="178"/>
      <c r="G30" s="147"/>
      <c r="H30" s="147"/>
      <c r="I30" s="147"/>
      <c r="J30" s="147"/>
      <c r="K30" s="147"/>
      <c r="L30" s="147"/>
      <c r="M30" s="147"/>
      <c r="N30" s="147"/>
    </row>
    <row r="31" spans="2:14" ht="15" customHeight="1">
      <c r="B31" s="208"/>
      <c r="C31" s="214"/>
      <c r="D31" s="147"/>
      <c r="E31" s="254">
        <f t="shared" si="0"/>
      </c>
      <c r="F31" s="178"/>
      <c r="G31" s="147"/>
      <c r="H31" s="147"/>
      <c r="I31" s="147"/>
      <c r="J31" s="147"/>
      <c r="K31" s="147"/>
      <c r="L31" s="147"/>
      <c r="M31" s="147"/>
      <c r="N31" s="147"/>
    </row>
    <row r="32" spans="2:14" ht="15" customHeight="1">
      <c r="B32" s="208"/>
      <c r="C32" s="214"/>
      <c r="D32" s="147"/>
      <c r="E32" s="254">
        <f t="shared" si="0"/>
      </c>
      <c r="F32" s="178"/>
      <c r="G32" s="147"/>
      <c r="H32" s="147"/>
      <c r="I32" s="147"/>
      <c r="J32" s="147"/>
      <c r="K32" s="147"/>
      <c r="L32" s="147"/>
      <c r="M32" s="147"/>
      <c r="N32" s="147"/>
    </row>
    <row r="33" spans="2:14" ht="15" customHeight="1">
      <c r="B33" s="208"/>
      <c r="C33" s="214"/>
      <c r="D33" s="147"/>
      <c r="E33" s="254">
        <f t="shared" si="0"/>
      </c>
      <c r="F33" s="178"/>
      <c r="G33" s="147"/>
      <c r="H33" s="147"/>
      <c r="I33" s="147"/>
      <c r="J33" s="147"/>
      <c r="K33" s="147"/>
      <c r="L33" s="147"/>
      <c r="M33" s="147"/>
      <c r="N33" s="147"/>
    </row>
    <row r="34" spans="2:14" ht="15" customHeight="1">
      <c r="B34" s="208"/>
      <c r="C34" s="214"/>
      <c r="D34" s="147"/>
      <c r="E34" s="254">
        <f t="shared" si="0"/>
      </c>
      <c r="F34" s="178"/>
      <c r="G34" s="147"/>
      <c r="H34" s="147"/>
      <c r="I34" s="147"/>
      <c r="J34" s="147"/>
      <c r="K34" s="147"/>
      <c r="L34" s="147"/>
      <c r="M34" s="147"/>
      <c r="N34" s="147"/>
    </row>
    <row r="35" spans="2:14" ht="15" customHeight="1" thickBot="1">
      <c r="B35" s="208"/>
      <c r="C35" s="214"/>
      <c r="D35" s="147"/>
      <c r="E35" s="254">
        <f t="shared" si="0"/>
      </c>
      <c r="F35" s="179"/>
      <c r="G35" s="147"/>
      <c r="H35" s="147"/>
      <c r="I35" s="147"/>
      <c r="J35" s="147"/>
      <c r="K35" s="147"/>
      <c r="L35" s="147"/>
      <c r="M35" s="147"/>
      <c r="N35" s="147"/>
    </row>
    <row r="36" spans="2:14" ht="27" customHeight="1" thickBot="1">
      <c r="B36" s="92"/>
      <c r="C36" s="93" t="s">
        <v>2</v>
      </c>
      <c r="D36" s="265">
        <f>SUM(D8:D35)</f>
        <v>0</v>
      </c>
      <c r="E36" s="180"/>
      <c r="F36" s="181"/>
      <c r="G36" s="267">
        <f aca="true" t="shared" si="1" ref="G36:N36">SUM(G8:G35)</f>
        <v>0</v>
      </c>
      <c r="H36" s="267">
        <f t="shared" si="1"/>
        <v>0</v>
      </c>
      <c r="I36" s="267">
        <f t="shared" si="1"/>
        <v>0</v>
      </c>
      <c r="J36" s="267">
        <f t="shared" si="1"/>
        <v>0</v>
      </c>
      <c r="K36" s="267">
        <f t="shared" si="1"/>
        <v>0</v>
      </c>
      <c r="L36" s="267">
        <f t="shared" si="1"/>
        <v>0</v>
      </c>
      <c r="M36" s="267">
        <f t="shared" si="1"/>
        <v>0</v>
      </c>
      <c r="N36" s="267">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67"/>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row r="41" spans="2:14" ht="15.75">
      <c r="B41" s="114"/>
      <c r="C41" s="30"/>
      <c r="D41" s="99"/>
      <c r="E41" s="99"/>
      <c r="F41" s="99"/>
      <c r="G41" s="99"/>
      <c r="H41" s="99"/>
      <c r="I41" s="99"/>
      <c r="J41" s="99"/>
      <c r="K41" s="99"/>
      <c r="L41" s="99"/>
      <c r="M41" s="99"/>
      <c r="N41" s="100"/>
    </row>
    <row r="42" spans="2:14" ht="15.75">
      <c r="B42" s="114"/>
      <c r="C42" s="30"/>
      <c r="D42" s="99"/>
      <c r="E42" s="99"/>
      <c r="F42" s="99"/>
      <c r="G42" s="99"/>
      <c r="H42" s="99"/>
      <c r="I42" s="99"/>
      <c r="J42" s="99"/>
      <c r="K42" s="99"/>
      <c r="L42" s="99"/>
      <c r="M42" s="99"/>
      <c r="N42" s="100"/>
    </row>
    <row r="43" spans="2:14" ht="15.75">
      <c r="B43" s="114"/>
      <c r="C43" s="30"/>
      <c r="D43" s="99"/>
      <c r="E43" s="99"/>
      <c r="F43" s="99"/>
      <c r="G43" s="99"/>
      <c r="H43" s="99"/>
      <c r="I43" s="99"/>
      <c r="J43" s="99"/>
      <c r="K43" s="99"/>
      <c r="L43" s="99"/>
      <c r="M43" s="99"/>
      <c r="N43"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7" r:id="rId1"/>
  <headerFooter>
    <oddHeader>&amp;RState of Kansas
Detail for Annual Report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2:V62"/>
  <sheetViews>
    <sheetView zoomScale="75" zoomScaleNormal="75" zoomScalePageLayoutView="0" workbookViewId="0" topLeftCell="A1">
      <selection activeCell="Q62" sqref="Q62"/>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4" width="12.7109375" style="34" customWidth="1"/>
    <col min="15" max="15" width="13.28125" style="34" customWidth="1"/>
    <col min="16" max="18" width="12.7109375" style="34" customWidth="1"/>
    <col min="19" max="19" width="12.7109375" style="35" customWidth="1"/>
    <col min="20" max="22" width="10.140625" style="32" customWidth="1"/>
    <col min="23" max="16384" width="9.140625" style="29" customWidth="1"/>
  </cols>
  <sheetData>
    <row r="1" ht="12" customHeight="1" thickBot="1"/>
    <row r="2" spans="10:22" ht="16.5" thickBot="1">
      <c r="J2" s="268" t="str">
        <f>CONCATENATE("",I4," Budget Authority:")</f>
        <v>0 Budget Authority:</v>
      </c>
      <c r="K2" s="269"/>
      <c r="L2" s="270">
        <f>IF(Input!F19&gt;0,Input!F19,0)</f>
        <v>0</v>
      </c>
      <c r="N2" s="35"/>
      <c r="O2" s="32"/>
      <c r="P2" s="32"/>
      <c r="Q2" s="32"/>
      <c r="R2" s="29"/>
      <c r="S2" s="29"/>
      <c r="T2" s="29"/>
      <c r="U2" s="29"/>
      <c r="V2" s="29"/>
    </row>
    <row r="3" spans="2:22" ht="42.75">
      <c r="B3" s="329" t="str">
        <f>CONCATENATE("",Input!C7," Recreation Commission")</f>
        <v> Recreation Commission</v>
      </c>
      <c r="C3" s="330"/>
      <c r="D3" s="330"/>
      <c r="E3" s="172" t="s">
        <v>69</v>
      </c>
      <c r="J3" s="271" t="s">
        <v>42</v>
      </c>
      <c r="K3" s="272"/>
      <c r="L3" s="273">
        <f>E52</f>
        <v>0</v>
      </c>
      <c r="M3" s="54">
        <f>IF(L3&gt;L2,"Exceeds Authority","")</f>
      </c>
      <c r="N3" s="35"/>
      <c r="O3" s="32"/>
      <c r="P3" s="32"/>
      <c r="Q3" s="32"/>
      <c r="R3" s="29"/>
      <c r="S3" s="29"/>
      <c r="T3" s="29"/>
      <c r="U3" s="29"/>
      <c r="V3" s="29"/>
    </row>
    <row r="4" spans="2:17" s="33" customFormat="1" ht="23.25" thickBot="1">
      <c r="B4" s="59" t="str">
        <f>CONCATENATE("",Input!C19," Fund Expenditures")</f>
        <v> Fund Expenditures</v>
      </c>
      <c r="C4" s="60"/>
      <c r="D4" s="84"/>
      <c r="E4" s="276">
        <f>SUM(Input!C31+5Rec!D36-E52)</f>
        <v>0</v>
      </c>
      <c r="F4" s="53"/>
      <c r="H4" s="36"/>
      <c r="I4" s="121">
        <f>+Input!C8</f>
        <v>0</v>
      </c>
      <c r="J4" s="274" t="s">
        <v>76</v>
      </c>
      <c r="K4" s="275"/>
      <c r="L4" s="253">
        <f>SUM(L2-L3)</f>
        <v>0</v>
      </c>
      <c r="M4" s="55"/>
      <c r="O4" s="40"/>
      <c r="P4" s="40"/>
      <c r="Q4" s="40"/>
    </row>
    <row r="5" spans="2:22" s="33" customFormat="1" ht="22.5">
      <c r="B5" s="41"/>
      <c r="C5" s="49"/>
      <c r="D5" s="73">
        <f>IF(E4&lt;0,"Cash Violation","")</f>
      </c>
      <c r="F5" s="51"/>
      <c r="H5" s="326" t="s">
        <v>35</v>
      </c>
      <c r="I5" s="331"/>
      <c r="J5" s="331"/>
      <c r="K5" s="331"/>
      <c r="L5" s="331"/>
      <c r="M5" s="331"/>
      <c r="N5" s="331"/>
      <c r="O5" s="331"/>
      <c r="P5" s="331"/>
      <c r="Q5" s="331"/>
      <c r="R5" s="331"/>
      <c r="S5" s="333"/>
      <c r="T5" s="40"/>
      <c r="U5" s="40"/>
      <c r="V5" s="40"/>
    </row>
    <row r="6" ht="6.75" customHeight="1"/>
    <row r="7" spans="2:22" s="44" customFormat="1" ht="47.25" customHeight="1">
      <c r="B7" s="85" t="s">
        <v>8</v>
      </c>
      <c r="C7" s="102" t="s">
        <v>9</v>
      </c>
      <c r="D7" s="86" t="s">
        <v>20</v>
      </c>
      <c r="E7" s="88" t="s">
        <v>21</v>
      </c>
      <c r="F7" s="88" t="s">
        <v>68</v>
      </c>
      <c r="G7" s="88"/>
      <c r="H7" s="89"/>
      <c r="I7" s="89"/>
      <c r="J7" s="89"/>
      <c r="K7" s="89"/>
      <c r="L7" s="89"/>
      <c r="M7" s="89"/>
      <c r="N7" s="89"/>
      <c r="O7" s="89"/>
      <c r="P7" s="89"/>
      <c r="Q7" s="89"/>
      <c r="R7" s="103"/>
      <c r="S7" s="89"/>
      <c r="T7" s="43"/>
      <c r="U7" s="43"/>
      <c r="V7" s="43"/>
    </row>
    <row r="8" spans="2:19" ht="15" customHeight="1">
      <c r="B8" s="208"/>
      <c r="C8" s="163"/>
      <c r="D8" s="214"/>
      <c r="E8" s="189"/>
      <c r="F8" s="254">
        <f>IF(E8&gt;0,F5-E8,0)</f>
        <v>0</v>
      </c>
      <c r="G8" s="185"/>
      <c r="H8" s="189"/>
      <c r="I8" s="189"/>
      <c r="J8" s="189"/>
      <c r="K8" s="189"/>
      <c r="L8" s="189"/>
      <c r="M8" s="189"/>
      <c r="N8" s="189"/>
      <c r="O8" s="189"/>
      <c r="P8" s="189"/>
      <c r="Q8" s="189"/>
      <c r="R8" s="189"/>
      <c r="S8" s="189"/>
    </row>
    <row r="9" spans="2:19" ht="15" customHeight="1">
      <c r="B9" s="208"/>
      <c r="C9" s="163"/>
      <c r="D9" s="214"/>
      <c r="E9" s="189"/>
      <c r="F9" s="254">
        <f>IF(E9&lt;&gt;0,F8-E9,0)</f>
        <v>0</v>
      </c>
      <c r="G9" s="185"/>
      <c r="H9" s="189"/>
      <c r="I9" s="189"/>
      <c r="J9" s="189"/>
      <c r="K9" s="189"/>
      <c r="L9" s="189"/>
      <c r="M9" s="189"/>
      <c r="N9" s="189"/>
      <c r="O9" s="189"/>
      <c r="P9" s="189"/>
      <c r="Q9" s="189"/>
      <c r="R9" s="189"/>
      <c r="S9" s="189"/>
    </row>
    <row r="10" spans="2:19" ht="15" customHeight="1">
      <c r="B10" s="208"/>
      <c r="C10" s="163"/>
      <c r="D10" s="214"/>
      <c r="E10" s="189"/>
      <c r="F10" s="254">
        <f aca="true" t="shared" si="0" ref="F10:F51">IF(E10&lt;&gt;0,F9-E10,0)</f>
        <v>0</v>
      </c>
      <c r="G10" s="185"/>
      <c r="H10" s="189"/>
      <c r="I10" s="189"/>
      <c r="J10" s="189"/>
      <c r="K10" s="189"/>
      <c r="L10" s="189"/>
      <c r="M10" s="189"/>
      <c r="N10" s="189"/>
      <c r="O10" s="189"/>
      <c r="P10" s="189"/>
      <c r="Q10" s="189"/>
      <c r="R10" s="189"/>
      <c r="S10" s="189"/>
    </row>
    <row r="11" spans="2:19" ht="15" customHeight="1">
      <c r="B11" s="208"/>
      <c r="C11" s="163"/>
      <c r="D11" s="214"/>
      <c r="E11" s="189"/>
      <c r="F11" s="254">
        <f t="shared" si="0"/>
        <v>0</v>
      </c>
      <c r="G11" s="185"/>
      <c r="H11" s="189"/>
      <c r="I11" s="189"/>
      <c r="J11" s="189"/>
      <c r="K11" s="189"/>
      <c r="L11" s="189"/>
      <c r="M11" s="189"/>
      <c r="N11" s="189"/>
      <c r="O11" s="189"/>
      <c r="P11" s="189"/>
      <c r="Q11" s="189"/>
      <c r="R11" s="189"/>
      <c r="S11" s="189"/>
    </row>
    <row r="12" spans="2:19" ht="15" customHeight="1">
      <c r="B12" s="208"/>
      <c r="C12" s="163"/>
      <c r="D12" s="214"/>
      <c r="E12" s="189"/>
      <c r="F12" s="254">
        <f t="shared" si="0"/>
        <v>0</v>
      </c>
      <c r="G12" s="185"/>
      <c r="H12" s="189"/>
      <c r="I12" s="189"/>
      <c r="J12" s="189"/>
      <c r="K12" s="189"/>
      <c r="L12" s="189"/>
      <c r="M12" s="189"/>
      <c r="N12" s="189"/>
      <c r="O12" s="189"/>
      <c r="P12" s="189"/>
      <c r="Q12" s="189"/>
      <c r="R12" s="189"/>
      <c r="S12" s="189"/>
    </row>
    <row r="13" spans="2:19" ht="15" customHeight="1">
      <c r="B13" s="208"/>
      <c r="C13" s="163"/>
      <c r="D13" s="214"/>
      <c r="E13" s="189"/>
      <c r="F13" s="254">
        <f t="shared" si="0"/>
        <v>0</v>
      </c>
      <c r="G13" s="185"/>
      <c r="H13" s="189"/>
      <c r="I13" s="189"/>
      <c r="J13" s="189"/>
      <c r="K13" s="189"/>
      <c r="L13" s="189"/>
      <c r="M13" s="189"/>
      <c r="N13" s="189"/>
      <c r="O13" s="189"/>
      <c r="P13" s="189"/>
      <c r="Q13" s="189"/>
      <c r="R13" s="189"/>
      <c r="S13" s="189"/>
    </row>
    <row r="14" spans="2:19" ht="15" customHeight="1">
      <c r="B14" s="208"/>
      <c r="C14" s="163"/>
      <c r="D14" s="214"/>
      <c r="E14" s="189"/>
      <c r="F14" s="254">
        <f t="shared" si="0"/>
        <v>0</v>
      </c>
      <c r="G14" s="185"/>
      <c r="H14" s="189"/>
      <c r="I14" s="189"/>
      <c r="J14" s="189"/>
      <c r="K14" s="189"/>
      <c r="L14" s="189"/>
      <c r="M14" s="189"/>
      <c r="N14" s="189"/>
      <c r="O14" s="189"/>
      <c r="P14" s="189"/>
      <c r="Q14" s="189"/>
      <c r="R14" s="189"/>
      <c r="S14" s="189"/>
    </row>
    <row r="15" spans="2:19" ht="15" customHeight="1">
      <c r="B15" s="208"/>
      <c r="C15" s="163"/>
      <c r="D15" s="214"/>
      <c r="E15" s="189"/>
      <c r="F15" s="254">
        <f t="shared" si="0"/>
        <v>0</v>
      </c>
      <c r="G15" s="185"/>
      <c r="H15" s="189"/>
      <c r="I15" s="189"/>
      <c r="J15" s="189"/>
      <c r="K15" s="189"/>
      <c r="L15" s="189"/>
      <c r="M15" s="189"/>
      <c r="N15" s="189"/>
      <c r="O15" s="189"/>
      <c r="P15" s="189"/>
      <c r="Q15" s="189"/>
      <c r="R15" s="189"/>
      <c r="S15" s="189"/>
    </row>
    <row r="16" spans="2:19" ht="15" customHeight="1">
      <c r="B16" s="208"/>
      <c r="C16" s="163"/>
      <c r="D16" s="214"/>
      <c r="E16" s="189"/>
      <c r="F16" s="254">
        <f t="shared" si="0"/>
        <v>0</v>
      </c>
      <c r="G16" s="185"/>
      <c r="H16" s="189"/>
      <c r="I16" s="189"/>
      <c r="J16" s="189"/>
      <c r="K16" s="189"/>
      <c r="L16" s="189"/>
      <c r="M16" s="189"/>
      <c r="N16" s="189"/>
      <c r="O16" s="189"/>
      <c r="P16" s="189"/>
      <c r="Q16" s="189"/>
      <c r="R16" s="189"/>
      <c r="S16" s="189"/>
    </row>
    <row r="17" spans="2:19" ht="15" customHeight="1">
      <c r="B17" s="208"/>
      <c r="C17" s="163"/>
      <c r="D17" s="214"/>
      <c r="E17" s="189"/>
      <c r="F17" s="254">
        <f t="shared" si="0"/>
        <v>0</v>
      </c>
      <c r="G17" s="185"/>
      <c r="H17" s="189"/>
      <c r="I17" s="189"/>
      <c r="J17" s="189"/>
      <c r="K17" s="189"/>
      <c r="L17" s="189"/>
      <c r="M17" s="189"/>
      <c r="N17" s="189"/>
      <c r="O17" s="189"/>
      <c r="P17" s="189"/>
      <c r="Q17" s="189"/>
      <c r="R17" s="189"/>
      <c r="S17" s="189"/>
    </row>
    <row r="18" spans="2:19" ht="15" customHeight="1">
      <c r="B18" s="208"/>
      <c r="C18" s="163"/>
      <c r="D18" s="214"/>
      <c r="E18" s="189"/>
      <c r="F18" s="254">
        <f t="shared" si="0"/>
        <v>0</v>
      </c>
      <c r="G18" s="185"/>
      <c r="H18" s="189"/>
      <c r="I18" s="189"/>
      <c r="J18" s="189"/>
      <c r="K18" s="189"/>
      <c r="L18" s="189"/>
      <c r="M18" s="189"/>
      <c r="N18" s="189"/>
      <c r="O18" s="189"/>
      <c r="P18" s="189"/>
      <c r="Q18" s="189"/>
      <c r="R18" s="189"/>
      <c r="S18" s="189"/>
    </row>
    <row r="19" spans="2:19" ht="15" customHeight="1">
      <c r="B19" s="208"/>
      <c r="C19" s="163"/>
      <c r="D19" s="214"/>
      <c r="E19" s="189"/>
      <c r="F19" s="254">
        <f t="shared" si="0"/>
        <v>0</v>
      </c>
      <c r="G19" s="185"/>
      <c r="H19" s="189"/>
      <c r="I19" s="189"/>
      <c r="J19" s="189"/>
      <c r="K19" s="189"/>
      <c r="L19" s="189"/>
      <c r="M19" s="189"/>
      <c r="N19" s="189"/>
      <c r="O19" s="189"/>
      <c r="P19" s="189"/>
      <c r="Q19" s="189"/>
      <c r="R19" s="189"/>
      <c r="S19" s="189"/>
    </row>
    <row r="20" spans="2:19" ht="15" customHeight="1">
      <c r="B20" s="208"/>
      <c r="C20" s="163"/>
      <c r="D20" s="214"/>
      <c r="E20" s="189"/>
      <c r="F20" s="254">
        <f t="shared" si="0"/>
        <v>0</v>
      </c>
      <c r="G20" s="185"/>
      <c r="H20" s="189"/>
      <c r="I20" s="189"/>
      <c r="J20" s="189"/>
      <c r="K20" s="189"/>
      <c r="L20" s="189"/>
      <c r="M20" s="189"/>
      <c r="N20" s="189"/>
      <c r="O20" s="189"/>
      <c r="P20" s="189"/>
      <c r="Q20" s="189"/>
      <c r="R20" s="189"/>
      <c r="S20" s="189"/>
    </row>
    <row r="21" spans="2:19" ht="15" customHeight="1">
      <c r="B21" s="208"/>
      <c r="C21" s="163"/>
      <c r="D21" s="214"/>
      <c r="E21" s="189"/>
      <c r="F21" s="254">
        <f t="shared" si="0"/>
        <v>0</v>
      </c>
      <c r="G21" s="185"/>
      <c r="H21" s="189"/>
      <c r="I21" s="189"/>
      <c r="J21" s="189"/>
      <c r="K21" s="189"/>
      <c r="L21" s="189"/>
      <c r="M21" s="189"/>
      <c r="N21" s="189"/>
      <c r="O21" s="189"/>
      <c r="P21" s="189"/>
      <c r="Q21" s="189"/>
      <c r="R21" s="189"/>
      <c r="S21" s="189"/>
    </row>
    <row r="22" spans="2:19" ht="15" customHeight="1">
      <c r="B22" s="208"/>
      <c r="C22" s="163"/>
      <c r="D22" s="214"/>
      <c r="E22" s="189"/>
      <c r="F22" s="254">
        <f t="shared" si="0"/>
        <v>0</v>
      </c>
      <c r="G22" s="185"/>
      <c r="H22" s="189"/>
      <c r="I22" s="189"/>
      <c r="J22" s="189"/>
      <c r="K22" s="189"/>
      <c r="L22" s="189"/>
      <c r="M22" s="189"/>
      <c r="N22" s="189"/>
      <c r="O22" s="189"/>
      <c r="P22" s="189"/>
      <c r="Q22" s="189"/>
      <c r="R22" s="189"/>
      <c r="S22" s="189"/>
    </row>
    <row r="23" spans="2:19" ht="15" customHeight="1">
      <c r="B23" s="208"/>
      <c r="C23" s="163"/>
      <c r="D23" s="214"/>
      <c r="E23" s="189"/>
      <c r="F23" s="254">
        <f t="shared" si="0"/>
        <v>0</v>
      </c>
      <c r="G23" s="185"/>
      <c r="H23" s="189"/>
      <c r="I23" s="189"/>
      <c r="J23" s="189"/>
      <c r="K23" s="189"/>
      <c r="L23" s="189"/>
      <c r="M23" s="189"/>
      <c r="N23" s="189"/>
      <c r="O23" s="189"/>
      <c r="P23" s="189"/>
      <c r="Q23" s="189"/>
      <c r="R23" s="189"/>
      <c r="S23" s="189"/>
    </row>
    <row r="24" spans="2:19" ht="15" customHeight="1">
      <c r="B24" s="208"/>
      <c r="C24" s="163"/>
      <c r="D24" s="214"/>
      <c r="E24" s="189"/>
      <c r="F24" s="254">
        <f t="shared" si="0"/>
        <v>0</v>
      </c>
      <c r="G24" s="185"/>
      <c r="H24" s="189"/>
      <c r="I24" s="189"/>
      <c r="J24" s="189"/>
      <c r="K24" s="189"/>
      <c r="L24" s="189"/>
      <c r="M24" s="189"/>
      <c r="N24" s="189"/>
      <c r="O24" s="189"/>
      <c r="P24" s="189"/>
      <c r="Q24" s="189"/>
      <c r="R24" s="189"/>
      <c r="S24" s="189"/>
    </row>
    <row r="25" spans="2:19" ht="15" customHeight="1">
      <c r="B25" s="208"/>
      <c r="C25" s="163"/>
      <c r="D25" s="214"/>
      <c r="E25" s="189"/>
      <c r="F25" s="254">
        <f t="shared" si="0"/>
        <v>0</v>
      </c>
      <c r="G25" s="185"/>
      <c r="H25" s="189"/>
      <c r="I25" s="189"/>
      <c r="J25" s="189"/>
      <c r="K25" s="189"/>
      <c r="L25" s="189"/>
      <c r="M25" s="189"/>
      <c r="N25" s="189"/>
      <c r="O25" s="189"/>
      <c r="P25" s="189"/>
      <c r="Q25" s="189"/>
      <c r="R25" s="189"/>
      <c r="S25" s="189"/>
    </row>
    <row r="26" spans="2:19" ht="15" customHeight="1">
      <c r="B26" s="208"/>
      <c r="C26" s="163"/>
      <c r="D26" s="214"/>
      <c r="E26" s="189"/>
      <c r="F26" s="254">
        <f t="shared" si="0"/>
        <v>0</v>
      </c>
      <c r="G26" s="185"/>
      <c r="H26" s="189"/>
      <c r="I26" s="189"/>
      <c r="J26" s="189"/>
      <c r="K26" s="189"/>
      <c r="L26" s="189"/>
      <c r="M26" s="189"/>
      <c r="N26" s="189"/>
      <c r="O26" s="189"/>
      <c r="P26" s="189"/>
      <c r="Q26" s="189"/>
      <c r="R26" s="189"/>
      <c r="S26" s="189"/>
    </row>
    <row r="27" spans="2:19" ht="15" customHeight="1">
      <c r="B27" s="208"/>
      <c r="C27" s="163"/>
      <c r="D27" s="214"/>
      <c r="E27" s="189"/>
      <c r="F27" s="254">
        <f t="shared" si="0"/>
        <v>0</v>
      </c>
      <c r="G27" s="185"/>
      <c r="H27" s="189"/>
      <c r="I27" s="189"/>
      <c r="J27" s="189"/>
      <c r="K27" s="189"/>
      <c r="L27" s="189"/>
      <c r="M27" s="189"/>
      <c r="N27" s="189"/>
      <c r="O27" s="189"/>
      <c r="P27" s="189"/>
      <c r="Q27" s="189"/>
      <c r="R27" s="189"/>
      <c r="S27" s="189"/>
    </row>
    <row r="28" spans="2:19" ht="15" customHeight="1">
      <c r="B28" s="208"/>
      <c r="C28" s="163"/>
      <c r="D28" s="214"/>
      <c r="E28" s="189"/>
      <c r="F28" s="254">
        <f t="shared" si="0"/>
        <v>0</v>
      </c>
      <c r="G28" s="185"/>
      <c r="H28" s="189"/>
      <c r="I28" s="189"/>
      <c r="J28" s="189"/>
      <c r="K28" s="189"/>
      <c r="L28" s="189"/>
      <c r="M28" s="189"/>
      <c r="N28" s="189"/>
      <c r="O28" s="189"/>
      <c r="P28" s="189"/>
      <c r="Q28" s="189"/>
      <c r="R28" s="189"/>
      <c r="S28" s="189"/>
    </row>
    <row r="29" spans="2:19" ht="15" customHeight="1">
      <c r="B29" s="208"/>
      <c r="C29" s="163"/>
      <c r="D29" s="214"/>
      <c r="E29" s="189"/>
      <c r="F29" s="254">
        <f t="shared" si="0"/>
        <v>0</v>
      </c>
      <c r="G29" s="185"/>
      <c r="H29" s="189"/>
      <c r="I29" s="189"/>
      <c r="J29" s="189"/>
      <c r="K29" s="189"/>
      <c r="L29" s="189"/>
      <c r="M29" s="189"/>
      <c r="N29" s="189"/>
      <c r="O29" s="189"/>
      <c r="P29" s="189"/>
      <c r="Q29" s="189"/>
      <c r="R29" s="189"/>
      <c r="S29" s="189"/>
    </row>
    <row r="30" spans="2:19" ht="15" customHeight="1">
      <c r="B30" s="208"/>
      <c r="C30" s="163"/>
      <c r="D30" s="214"/>
      <c r="E30" s="189"/>
      <c r="F30" s="254">
        <f t="shared" si="0"/>
        <v>0</v>
      </c>
      <c r="G30" s="185"/>
      <c r="H30" s="189"/>
      <c r="I30" s="189"/>
      <c r="J30" s="189"/>
      <c r="K30" s="189"/>
      <c r="L30" s="189"/>
      <c r="M30" s="189"/>
      <c r="N30" s="189"/>
      <c r="O30" s="189"/>
      <c r="P30" s="189"/>
      <c r="Q30" s="189"/>
      <c r="R30" s="189"/>
      <c r="S30" s="189"/>
    </row>
    <row r="31" spans="2:19" ht="15" customHeight="1">
      <c r="B31" s="208"/>
      <c r="C31" s="163"/>
      <c r="D31" s="214"/>
      <c r="E31" s="189"/>
      <c r="F31" s="254">
        <f t="shared" si="0"/>
        <v>0</v>
      </c>
      <c r="G31" s="185"/>
      <c r="H31" s="189"/>
      <c r="I31" s="189"/>
      <c r="J31" s="189"/>
      <c r="K31" s="189"/>
      <c r="L31" s="189"/>
      <c r="M31" s="189"/>
      <c r="N31" s="189"/>
      <c r="O31" s="189"/>
      <c r="P31" s="189"/>
      <c r="Q31" s="189"/>
      <c r="R31" s="189"/>
      <c r="S31" s="189"/>
    </row>
    <row r="32" spans="2:19" ht="15" customHeight="1">
      <c r="B32" s="208"/>
      <c r="C32" s="163"/>
      <c r="D32" s="214"/>
      <c r="E32" s="189"/>
      <c r="F32" s="254">
        <f t="shared" si="0"/>
        <v>0</v>
      </c>
      <c r="G32" s="185"/>
      <c r="H32" s="189"/>
      <c r="I32" s="189"/>
      <c r="J32" s="189"/>
      <c r="K32" s="189"/>
      <c r="L32" s="189"/>
      <c r="M32" s="189"/>
      <c r="N32" s="189"/>
      <c r="O32" s="189"/>
      <c r="P32" s="189"/>
      <c r="Q32" s="189"/>
      <c r="R32" s="189"/>
      <c r="S32" s="189"/>
    </row>
    <row r="33" spans="2:19" ht="15" customHeight="1">
      <c r="B33" s="208"/>
      <c r="C33" s="163"/>
      <c r="D33" s="214"/>
      <c r="E33" s="189"/>
      <c r="F33" s="254">
        <f t="shared" si="0"/>
        <v>0</v>
      </c>
      <c r="G33" s="185"/>
      <c r="H33" s="189"/>
      <c r="I33" s="189"/>
      <c r="J33" s="189"/>
      <c r="K33" s="189"/>
      <c r="L33" s="189"/>
      <c r="M33" s="189"/>
      <c r="N33" s="189"/>
      <c r="O33" s="189"/>
      <c r="P33" s="189"/>
      <c r="Q33" s="189"/>
      <c r="R33" s="189"/>
      <c r="S33" s="189"/>
    </row>
    <row r="34" spans="2:19" ht="15" customHeight="1">
      <c r="B34" s="208"/>
      <c r="C34" s="163"/>
      <c r="D34" s="214"/>
      <c r="E34" s="189"/>
      <c r="F34" s="254">
        <f t="shared" si="0"/>
        <v>0</v>
      </c>
      <c r="G34" s="185"/>
      <c r="H34" s="189"/>
      <c r="I34" s="189"/>
      <c r="J34" s="189"/>
      <c r="K34" s="189"/>
      <c r="L34" s="189"/>
      <c r="M34" s="189"/>
      <c r="N34" s="189"/>
      <c r="O34" s="189"/>
      <c r="P34" s="189"/>
      <c r="Q34" s="189"/>
      <c r="R34" s="189"/>
      <c r="S34" s="189"/>
    </row>
    <row r="35" spans="2:19" ht="15" customHeight="1">
      <c r="B35" s="208"/>
      <c r="C35" s="163"/>
      <c r="D35" s="214"/>
      <c r="E35" s="189"/>
      <c r="F35" s="254">
        <f t="shared" si="0"/>
        <v>0</v>
      </c>
      <c r="G35" s="185"/>
      <c r="H35" s="189"/>
      <c r="I35" s="189"/>
      <c r="J35" s="189"/>
      <c r="K35" s="189"/>
      <c r="L35" s="189"/>
      <c r="M35" s="189"/>
      <c r="N35" s="189"/>
      <c r="O35" s="189"/>
      <c r="P35" s="189"/>
      <c r="Q35" s="189"/>
      <c r="R35" s="189"/>
      <c r="S35" s="189"/>
    </row>
    <row r="36" spans="2:19" ht="15" customHeight="1">
      <c r="B36" s="208"/>
      <c r="C36" s="163"/>
      <c r="D36" s="214"/>
      <c r="E36" s="189"/>
      <c r="F36" s="254">
        <f t="shared" si="0"/>
        <v>0</v>
      </c>
      <c r="G36" s="185"/>
      <c r="H36" s="189"/>
      <c r="I36" s="189"/>
      <c r="J36" s="189"/>
      <c r="K36" s="189"/>
      <c r="L36" s="189"/>
      <c r="M36" s="189"/>
      <c r="N36" s="189"/>
      <c r="O36" s="189"/>
      <c r="P36" s="189"/>
      <c r="Q36" s="189"/>
      <c r="R36" s="189"/>
      <c r="S36" s="189"/>
    </row>
    <row r="37" spans="2:19" ht="15" customHeight="1">
      <c r="B37" s="208"/>
      <c r="C37" s="163"/>
      <c r="D37" s="214"/>
      <c r="E37" s="189"/>
      <c r="F37" s="254">
        <f t="shared" si="0"/>
        <v>0</v>
      </c>
      <c r="G37" s="185"/>
      <c r="H37" s="189"/>
      <c r="I37" s="189"/>
      <c r="J37" s="189"/>
      <c r="K37" s="189"/>
      <c r="L37" s="189"/>
      <c r="M37" s="189"/>
      <c r="N37" s="189"/>
      <c r="O37" s="189"/>
      <c r="P37" s="189"/>
      <c r="Q37" s="189"/>
      <c r="R37" s="189"/>
      <c r="S37" s="189"/>
    </row>
    <row r="38" spans="2:19" ht="15" customHeight="1">
      <c r="B38" s="208"/>
      <c r="C38" s="163"/>
      <c r="D38" s="214"/>
      <c r="E38" s="189"/>
      <c r="F38" s="254">
        <f t="shared" si="0"/>
        <v>0</v>
      </c>
      <c r="G38" s="185"/>
      <c r="H38" s="189"/>
      <c r="I38" s="189"/>
      <c r="J38" s="189"/>
      <c r="K38" s="189"/>
      <c r="L38" s="189"/>
      <c r="M38" s="189"/>
      <c r="N38" s="189"/>
      <c r="O38" s="189"/>
      <c r="P38" s="189"/>
      <c r="Q38" s="189"/>
      <c r="R38" s="189"/>
      <c r="S38" s="189"/>
    </row>
    <row r="39" spans="2:19" ht="15" customHeight="1">
      <c r="B39" s="208"/>
      <c r="C39" s="163"/>
      <c r="D39" s="214"/>
      <c r="E39" s="189"/>
      <c r="F39" s="254">
        <f t="shared" si="0"/>
        <v>0</v>
      </c>
      <c r="G39" s="185"/>
      <c r="H39" s="189"/>
      <c r="I39" s="189"/>
      <c r="J39" s="189"/>
      <c r="K39" s="189"/>
      <c r="L39" s="189"/>
      <c r="M39" s="189"/>
      <c r="N39" s="189"/>
      <c r="O39" s="189"/>
      <c r="P39" s="189"/>
      <c r="Q39" s="189"/>
      <c r="R39" s="189"/>
      <c r="S39" s="189"/>
    </row>
    <row r="40" spans="2:19" ht="15" customHeight="1">
      <c r="B40" s="208"/>
      <c r="C40" s="163"/>
      <c r="D40" s="214"/>
      <c r="E40" s="189"/>
      <c r="F40" s="254">
        <f t="shared" si="0"/>
        <v>0</v>
      </c>
      <c r="G40" s="185"/>
      <c r="H40" s="189"/>
      <c r="I40" s="189"/>
      <c r="J40" s="189"/>
      <c r="K40" s="189"/>
      <c r="L40" s="189"/>
      <c r="M40" s="189"/>
      <c r="N40" s="189"/>
      <c r="O40" s="189"/>
      <c r="P40" s="189"/>
      <c r="Q40" s="189"/>
      <c r="R40" s="189"/>
      <c r="S40" s="189"/>
    </row>
    <row r="41" spans="2:19" ht="15" customHeight="1">
      <c r="B41" s="208"/>
      <c r="C41" s="163"/>
      <c r="D41" s="214"/>
      <c r="E41" s="189"/>
      <c r="F41" s="254">
        <f t="shared" si="0"/>
        <v>0</v>
      </c>
      <c r="G41" s="185"/>
      <c r="H41" s="189"/>
      <c r="I41" s="189"/>
      <c r="J41" s="189"/>
      <c r="K41" s="189"/>
      <c r="L41" s="189"/>
      <c r="M41" s="189"/>
      <c r="N41" s="189"/>
      <c r="O41" s="189"/>
      <c r="P41" s="189"/>
      <c r="Q41" s="189"/>
      <c r="R41" s="189"/>
      <c r="S41" s="189"/>
    </row>
    <row r="42" spans="2:19" ht="15" customHeight="1">
      <c r="B42" s="208"/>
      <c r="C42" s="163"/>
      <c r="D42" s="214"/>
      <c r="E42" s="189"/>
      <c r="F42" s="254">
        <f t="shared" si="0"/>
        <v>0</v>
      </c>
      <c r="G42" s="185"/>
      <c r="H42" s="189"/>
      <c r="I42" s="189"/>
      <c r="J42" s="189"/>
      <c r="K42" s="189"/>
      <c r="L42" s="189"/>
      <c r="M42" s="189"/>
      <c r="N42" s="189"/>
      <c r="O42" s="189"/>
      <c r="P42" s="189"/>
      <c r="Q42" s="189"/>
      <c r="R42" s="189"/>
      <c r="S42" s="189"/>
    </row>
    <row r="43" spans="2:19" ht="15" customHeight="1">
      <c r="B43" s="208"/>
      <c r="C43" s="163"/>
      <c r="D43" s="214"/>
      <c r="E43" s="189"/>
      <c r="F43" s="254">
        <f t="shared" si="0"/>
        <v>0</v>
      </c>
      <c r="G43" s="185"/>
      <c r="H43" s="189"/>
      <c r="I43" s="189"/>
      <c r="J43" s="189"/>
      <c r="K43" s="189"/>
      <c r="L43" s="189"/>
      <c r="M43" s="189"/>
      <c r="N43" s="189"/>
      <c r="O43" s="189"/>
      <c r="P43" s="189"/>
      <c r="Q43" s="189"/>
      <c r="R43" s="189"/>
      <c r="S43" s="189"/>
    </row>
    <row r="44" spans="2:19" ht="15" customHeight="1">
      <c r="B44" s="208"/>
      <c r="C44" s="163"/>
      <c r="D44" s="214"/>
      <c r="E44" s="189"/>
      <c r="F44" s="254">
        <f t="shared" si="0"/>
        <v>0</v>
      </c>
      <c r="G44" s="185"/>
      <c r="H44" s="189"/>
      <c r="I44" s="189"/>
      <c r="J44" s="189"/>
      <c r="K44" s="189"/>
      <c r="L44" s="189"/>
      <c r="M44" s="189"/>
      <c r="N44" s="189"/>
      <c r="O44" s="189"/>
      <c r="P44" s="189"/>
      <c r="Q44" s="189"/>
      <c r="R44" s="189"/>
      <c r="S44" s="189"/>
    </row>
    <row r="45" spans="2:19" ht="15" customHeight="1">
      <c r="B45" s="208"/>
      <c r="C45" s="163"/>
      <c r="D45" s="214"/>
      <c r="E45" s="189"/>
      <c r="F45" s="254">
        <f t="shared" si="0"/>
        <v>0</v>
      </c>
      <c r="G45" s="185"/>
      <c r="H45" s="189"/>
      <c r="I45" s="189"/>
      <c r="J45" s="189"/>
      <c r="K45" s="189"/>
      <c r="L45" s="189"/>
      <c r="M45" s="189"/>
      <c r="N45" s="189"/>
      <c r="O45" s="189"/>
      <c r="P45" s="189"/>
      <c r="Q45" s="189"/>
      <c r="R45" s="189"/>
      <c r="S45" s="189"/>
    </row>
    <row r="46" spans="2:19" ht="15" customHeight="1">
      <c r="B46" s="208"/>
      <c r="C46" s="163"/>
      <c r="D46" s="214"/>
      <c r="E46" s="189"/>
      <c r="F46" s="254">
        <f t="shared" si="0"/>
        <v>0</v>
      </c>
      <c r="G46" s="185"/>
      <c r="H46" s="189"/>
      <c r="I46" s="189"/>
      <c r="J46" s="189"/>
      <c r="K46" s="189"/>
      <c r="L46" s="189"/>
      <c r="M46" s="189"/>
      <c r="N46" s="189"/>
      <c r="O46" s="189"/>
      <c r="P46" s="189"/>
      <c r="Q46" s="189"/>
      <c r="R46" s="189"/>
      <c r="S46" s="189"/>
    </row>
    <row r="47" spans="2:19" ht="15" customHeight="1">
      <c r="B47" s="208"/>
      <c r="C47" s="163"/>
      <c r="D47" s="214"/>
      <c r="E47" s="189"/>
      <c r="F47" s="254">
        <f t="shared" si="0"/>
        <v>0</v>
      </c>
      <c r="G47" s="185"/>
      <c r="H47" s="189"/>
      <c r="I47" s="189"/>
      <c r="J47" s="189"/>
      <c r="K47" s="189"/>
      <c r="L47" s="189"/>
      <c r="M47" s="189"/>
      <c r="N47" s="189"/>
      <c r="O47" s="189"/>
      <c r="P47" s="189"/>
      <c r="Q47" s="189"/>
      <c r="R47" s="189"/>
      <c r="S47" s="189"/>
    </row>
    <row r="48" spans="2:19" ht="15" customHeight="1">
      <c r="B48" s="208"/>
      <c r="C48" s="163"/>
      <c r="D48" s="214"/>
      <c r="E48" s="189"/>
      <c r="F48" s="254">
        <f t="shared" si="0"/>
        <v>0</v>
      </c>
      <c r="G48" s="185"/>
      <c r="H48" s="189"/>
      <c r="I48" s="189"/>
      <c r="J48" s="189"/>
      <c r="K48" s="189"/>
      <c r="L48" s="189"/>
      <c r="M48" s="189"/>
      <c r="N48" s="189"/>
      <c r="O48" s="189"/>
      <c r="P48" s="189"/>
      <c r="Q48" s="189"/>
      <c r="R48" s="189"/>
      <c r="S48" s="189"/>
    </row>
    <row r="49" spans="2:19" ht="15" customHeight="1">
      <c r="B49" s="208"/>
      <c r="C49" s="163"/>
      <c r="D49" s="214"/>
      <c r="E49" s="189"/>
      <c r="F49" s="254">
        <f t="shared" si="0"/>
        <v>0</v>
      </c>
      <c r="G49" s="185"/>
      <c r="H49" s="189"/>
      <c r="I49" s="189"/>
      <c r="J49" s="189"/>
      <c r="K49" s="189"/>
      <c r="L49" s="189"/>
      <c r="M49" s="189"/>
      <c r="N49" s="189"/>
      <c r="O49" s="189"/>
      <c r="P49" s="189"/>
      <c r="Q49" s="189"/>
      <c r="R49" s="189"/>
      <c r="S49" s="189"/>
    </row>
    <row r="50" spans="2:19" ht="15" customHeight="1">
      <c r="B50" s="208"/>
      <c r="C50" s="163"/>
      <c r="D50" s="214"/>
      <c r="E50" s="189"/>
      <c r="F50" s="254">
        <f t="shared" si="0"/>
        <v>0</v>
      </c>
      <c r="G50" s="185"/>
      <c r="H50" s="189"/>
      <c r="I50" s="189"/>
      <c r="J50" s="189"/>
      <c r="K50" s="189"/>
      <c r="L50" s="189"/>
      <c r="M50" s="189"/>
      <c r="N50" s="189"/>
      <c r="O50" s="189"/>
      <c r="P50" s="189"/>
      <c r="Q50" s="189"/>
      <c r="R50" s="189"/>
      <c r="S50" s="189"/>
    </row>
    <row r="51" spans="2:19" ht="15" customHeight="1" thickBot="1">
      <c r="B51" s="208"/>
      <c r="C51" s="163"/>
      <c r="D51" s="214"/>
      <c r="E51" s="189"/>
      <c r="F51" s="254">
        <f t="shared" si="0"/>
        <v>0</v>
      </c>
      <c r="G51" s="186"/>
      <c r="H51" s="189"/>
      <c r="I51" s="189"/>
      <c r="J51" s="189"/>
      <c r="K51" s="189"/>
      <c r="L51" s="189"/>
      <c r="M51" s="189"/>
      <c r="N51" s="189"/>
      <c r="O51" s="189"/>
      <c r="P51" s="189"/>
      <c r="Q51" s="189"/>
      <c r="R51" s="189"/>
      <c r="S51" s="189"/>
    </row>
    <row r="52" spans="2:19" ht="27" customHeight="1" thickBot="1">
      <c r="B52" s="92"/>
      <c r="C52" s="106"/>
      <c r="D52" s="107" t="s">
        <v>2</v>
      </c>
      <c r="E52" s="277">
        <f>SUM(E8:E51)</f>
        <v>0</v>
      </c>
      <c r="F52" s="108"/>
      <c r="G52" s="109"/>
      <c r="H52" s="278">
        <f>SUM(H8:H51)</f>
        <v>0</v>
      </c>
      <c r="I52" s="279">
        <f>SUM(I8:I51)</f>
        <v>0</v>
      </c>
      <c r="J52" s="279">
        <f aca="true" t="shared" si="1" ref="J52:S52">SUM(J8:J51)</f>
        <v>0</v>
      </c>
      <c r="K52" s="279">
        <f t="shared" si="1"/>
        <v>0</v>
      </c>
      <c r="L52" s="279">
        <f t="shared" si="1"/>
        <v>0</v>
      </c>
      <c r="M52" s="279">
        <f t="shared" si="1"/>
        <v>0</v>
      </c>
      <c r="N52" s="279">
        <f t="shared" si="1"/>
        <v>0</v>
      </c>
      <c r="O52" s="279">
        <f t="shared" si="1"/>
        <v>0</v>
      </c>
      <c r="P52" s="279">
        <f t="shared" si="1"/>
        <v>0</v>
      </c>
      <c r="Q52" s="279">
        <f t="shared" si="1"/>
        <v>0</v>
      </c>
      <c r="R52" s="279">
        <f t="shared" si="1"/>
        <v>0</v>
      </c>
      <c r="S52" s="280">
        <f t="shared" si="1"/>
        <v>0</v>
      </c>
    </row>
    <row r="53" spans="2:19" ht="19.5" thickBot="1">
      <c r="B53" s="59"/>
      <c r="C53" s="60"/>
      <c r="D53" s="111" t="s">
        <v>22</v>
      </c>
      <c r="E53" s="256">
        <f>SUM(H52:S52)</f>
        <v>0</v>
      </c>
      <c r="F53" s="127"/>
      <c r="G53" s="113"/>
      <c r="H53" s="99" t="s">
        <v>101</v>
      </c>
      <c r="I53" s="99"/>
      <c r="J53" s="99"/>
      <c r="K53" s="99"/>
      <c r="L53" s="99"/>
      <c r="M53" s="99"/>
      <c r="N53" s="99"/>
      <c r="O53" s="99"/>
      <c r="P53" s="99"/>
      <c r="Q53" s="99"/>
      <c r="R53" s="99"/>
      <c r="S53" s="100"/>
    </row>
    <row r="54" spans="3:19" ht="16.5" thickTop="1">
      <c r="C54" s="70"/>
      <c r="D54" s="175"/>
      <c r="E54" s="112">
        <f>IF(E52&lt;&gt;E53,"Not In Balance","")</f>
      </c>
      <c r="F54" s="128"/>
      <c r="G54" s="116"/>
      <c r="H54" s="99"/>
      <c r="I54" s="99"/>
      <c r="J54" s="99"/>
      <c r="K54" s="99"/>
      <c r="L54" s="99"/>
      <c r="M54" s="99"/>
      <c r="N54" s="99"/>
      <c r="O54" s="99"/>
      <c r="P54" s="99"/>
      <c r="Q54" s="99"/>
      <c r="R54" s="99"/>
      <c r="S54" s="100"/>
    </row>
    <row r="55" spans="2:19" ht="15.75">
      <c r="B55" s="62"/>
      <c r="C55" s="63"/>
      <c r="D55" s="116"/>
      <c r="E55" s="30"/>
      <c r="F55" s="30"/>
      <c r="G55" s="30"/>
      <c r="H55" s="205" t="s">
        <v>27</v>
      </c>
      <c r="I55" s="204"/>
      <c r="J55" s="99"/>
      <c r="K55" s="99"/>
      <c r="L55" s="99"/>
      <c r="M55" s="99"/>
      <c r="N55" s="99"/>
      <c r="O55" s="99"/>
      <c r="P55" s="99"/>
      <c r="Q55" s="99"/>
      <c r="R55" s="99"/>
      <c r="S55" s="100"/>
    </row>
    <row r="56" spans="4:19" ht="15.75">
      <c r="D56" s="30"/>
      <c r="E56" s="30"/>
      <c r="F56" s="30"/>
      <c r="G56" s="30"/>
      <c r="H56" s="99"/>
      <c r="I56" s="99"/>
      <c r="J56" s="99"/>
      <c r="K56" s="99"/>
      <c r="L56" s="99"/>
      <c r="M56" s="99"/>
      <c r="N56" s="99"/>
      <c r="O56" s="99"/>
      <c r="P56" s="99"/>
      <c r="Q56" s="99"/>
      <c r="R56" s="99"/>
      <c r="S56" s="100"/>
    </row>
    <row r="57" spans="4:19" ht="15.75">
      <c r="D57" s="30"/>
      <c r="E57" s="116"/>
      <c r="F57" s="119"/>
      <c r="G57" s="116"/>
      <c r="H57" s="120"/>
      <c r="I57" s="120"/>
      <c r="J57" s="99"/>
      <c r="K57" s="99"/>
      <c r="L57" s="99"/>
      <c r="M57" s="99"/>
      <c r="N57" s="99"/>
      <c r="O57" s="99"/>
      <c r="P57" s="99"/>
      <c r="Q57" s="99"/>
      <c r="R57" s="99"/>
      <c r="S57" s="100"/>
    </row>
    <row r="58" spans="4:19" ht="15.75">
      <c r="D58" s="30"/>
      <c r="E58" s="116"/>
      <c r="F58" s="116"/>
      <c r="G58" s="116"/>
      <c r="H58" s="120"/>
      <c r="I58" s="176"/>
      <c r="J58" s="99"/>
      <c r="K58" s="99"/>
      <c r="L58" s="99"/>
      <c r="M58" s="99"/>
      <c r="N58" s="99"/>
      <c r="O58" s="99"/>
      <c r="P58" s="99"/>
      <c r="Q58" s="99"/>
      <c r="R58" s="99"/>
      <c r="S58" s="100"/>
    </row>
    <row r="59" spans="5:9" ht="15.75">
      <c r="E59" s="61"/>
      <c r="F59" s="61"/>
      <c r="G59" s="61"/>
      <c r="H59" s="46"/>
      <c r="I59" s="46"/>
    </row>
    <row r="60" spans="5:9" ht="15.75">
      <c r="E60" s="64"/>
      <c r="F60" s="61"/>
      <c r="G60" s="61"/>
      <c r="H60" s="46"/>
      <c r="I60" s="46"/>
    </row>
    <row r="61" spans="5:9" ht="15.75">
      <c r="E61" s="61"/>
      <c r="F61" s="61"/>
      <c r="G61" s="61"/>
      <c r="H61" s="46"/>
      <c r="I61" s="46"/>
    </row>
    <row r="62" spans="5:9" ht="15.75">
      <c r="E62" s="61"/>
      <c r="F62" s="64"/>
      <c r="G62" s="61"/>
      <c r="H62" s="46"/>
      <c r="I62" s="46"/>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1"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2:Q44"/>
  <sheetViews>
    <sheetView zoomScale="75" zoomScaleNormal="75" zoomScalePageLayoutView="0" workbookViewId="0" topLeftCell="A1">
      <selection activeCell="E8" sqref="E8"/>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62">
        <f>IF(Input!E20&gt;0,Input!E20,0)</f>
        <v>0</v>
      </c>
      <c r="M2" s="35"/>
      <c r="N2" s="32"/>
      <c r="Q2" s="29"/>
    </row>
    <row r="3" spans="2:17" ht="19.5" thickBot="1">
      <c r="B3" s="329" t="str">
        <f>CONCATENATE("",Input!C7," Recreation Commission")</f>
        <v> Recreation Commission</v>
      </c>
      <c r="C3" s="330"/>
      <c r="D3" s="330"/>
      <c r="H3" s="121">
        <f>+Input!C8</f>
        <v>0</v>
      </c>
      <c r="I3" s="263" t="s">
        <v>45</v>
      </c>
      <c r="J3" s="264"/>
      <c r="K3" s="253">
        <f>D36</f>
        <v>0</v>
      </c>
      <c r="M3" s="35"/>
      <c r="N3" s="32"/>
      <c r="Q3" s="29"/>
    </row>
    <row r="4" spans="2:17" s="33" customFormat="1" ht="32.25" customHeight="1">
      <c r="B4" s="59" t="str">
        <f>CONCATENATE("",Input!C20," Fund Receipts")</f>
        <v> Fund Receipts</v>
      </c>
      <c r="C4" s="84"/>
      <c r="D4" s="202"/>
      <c r="E4" s="53"/>
      <c r="F4" s="36"/>
      <c r="G4" s="36"/>
      <c r="H4" s="36"/>
      <c r="I4" s="36"/>
      <c r="J4" s="37"/>
      <c r="K4" s="38"/>
      <c r="L4" s="36"/>
      <c r="M4" s="39"/>
      <c r="O4" s="40"/>
      <c r="P4" s="40"/>
      <c r="Q4" s="40"/>
    </row>
    <row r="5" spans="2:17" s="33" customFormat="1" ht="22.5">
      <c r="B5" s="41"/>
      <c r="D5" s="58"/>
      <c r="E5" s="69"/>
      <c r="F5" s="36"/>
      <c r="G5" s="326" t="s">
        <v>36</v>
      </c>
      <c r="H5" s="327"/>
      <c r="I5" s="327"/>
      <c r="J5" s="327"/>
      <c r="K5" s="327"/>
      <c r="L5" s="327"/>
      <c r="M5" s="327"/>
      <c r="N5" s="328"/>
      <c r="O5" s="40"/>
      <c r="P5" s="40"/>
      <c r="Q5" s="40"/>
    </row>
    <row r="6" ht="6.75" customHeight="1"/>
    <row r="7" spans="2:17" s="44" customFormat="1" ht="51" customHeight="1">
      <c r="B7" s="85" t="s">
        <v>8</v>
      </c>
      <c r="C7" s="86" t="s">
        <v>14</v>
      </c>
      <c r="D7" s="87" t="s">
        <v>25</v>
      </c>
      <c r="E7" s="88" t="s">
        <v>85</v>
      </c>
      <c r="F7" s="87"/>
      <c r="G7" s="89"/>
      <c r="H7" s="89"/>
      <c r="I7" s="89"/>
      <c r="J7" s="89"/>
      <c r="K7" s="89"/>
      <c r="L7" s="89"/>
      <c r="M7" s="103"/>
      <c r="N7" s="89"/>
      <c r="O7" s="43"/>
      <c r="P7" s="43"/>
      <c r="Q7" s="43"/>
    </row>
    <row r="8" spans="2:14" ht="15" customHeight="1">
      <c r="B8" s="208"/>
      <c r="C8" s="214"/>
      <c r="D8" s="147"/>
      <c r="E8" s="254">
        <f>IF(D8&gt;0,E5-D8,0)</f>
        <v>0</v>
      </c>
      <c r="F8" s="178"/>
      <c r="G8" s="147"/>
      <c r="H8" s="147"/>
      <c r="I8" s="147"/>
      <c r="J8" s="147"/>
      <c r="K8" s="147"/>
      <c r="L8" s="147"/>
      <c r="M8" s="147"/>
      <c r="N8" s="147"/>
    </row>
    <row r="9" spans="2:14" ht="15" customHeight="1">
      <c r="B9" s="208"/>
      <c r="C9" s="214"/>
      <c r="D9" s="147"/>
      <c r="E9" s="254">
        <f>IF(D9&gt;0,E8-D9,"")</f>
      </c>
      <c r="F9" s="178"/>
      <c r="G9" s="147"/>
      <c r="H9" s="147"/>
      <c r="I9" s="147"/>
      <c r="J9" s="147"/>
      <c r="K9" s="147"/>
      <c r="L9" s="147"/>
      <c r="M9" s="147"/>
      <c r="N9" s="147"/>
    </row>
    <row r="10" spans="2:14" ht="15" customHeight="1">
      <c r="B10" s="208"/>
      <c r="C10" s="214"/>
      <c r="D10" s="147"/>
      <c r="E10" s="254">
        <f aca="true" t="shared" si="0" ref="E10:E35">IF(D10&gt;0,E9-D10,"")</f>
      </c>
      <c r="F10" s="178"/>
      <c r="G10" s="147"/>
      <c r="H10" s="147"/>
      <c r="I10" s="147"/>
      <c r="J10" s="147"/>
      <c r="K10" s="147"/>
      <c r="L10" s="147"/>
      <c r="M10" s="147"/>
      <c r="N10" s="147"/>
    </row>
    <row r="11" spans="2:14" ht="15" customHeight="1">
      <c r="B11" s="208"/>
      <c r="C11" s="214"/>
      <c r="D11" s="147"/>
      <c r="E11" s="254">
        <f t="shared" si="0"/>
      </c>
      <c r="F11" s="178"/>
      <c r="G11" s="147"/>
      <c r="H11" s="147"/>
      <c r="I11" s="147"/>
      <c r="J11" s="147"/>
      <c r="K11" s="147"/>
      <c r="L11" s="147"/>
      <c r="M11" s="147"/>
      <c r="N11" s="147"/>
    </row>
    <row r="12" spans="2:14" ht="15" customHeight="1">
      <c r="B12" s="208"/>
      <c r="C12" s="214"/>
      <c r="D12" s="147"/>
      <c r="E12" s="254">
        <f t="shared" si="0"/>
      </c>
      <c r="F12" s="178"/>
      <c r="G12" s="147"/>
      <c r="H12" s="147"/>
      <c r="I12" s="147"/>
      <c r="J12" s="147"/>
      <c r="K12" s="147"/>
      <c r="L12" s="147"/>
      <c r="M12" s="147"/>
      <c r="N12" s="147"/>
    </row>
    <row r="13" spans="2:14" ht="15" customHeight="1">
      <c r="B13" s="208"/>
      <c r="C13" s="214"/>
      <c r="D13" s="147"/>
      <c r="E13" s="254">
        <f t="shared" si="0"/>
      </c>
      <c r="F13" s="178"/>
      <c r="G13" s="147"/>
      <c r="H13" s="147"/>
      <c r="I13" s="147"/>
      <c r="J13" s="147"/>
      <c r="K13" s="147"/>
      <c r="L13" s="147"/>
      <c r="M13" s="147"/>
      <c r="N13" s="147"/>
    </row>
    <row r="14" spans="2:14" ht="15" customHeight="1">
      <c r="B14" s="208"/>
      <c r="C14" s="214"/>
      <c r="D14" s="147"/>
      <c r="E14" s="254">
        <f t="shared" si="0"/>
      </c>
      <c r="F14" s="178"/>
      <c r="G14" s="147"/>
      <c r="H14" s="147"/>
      <c r="I14" s="147"/>
      <c r="J14" s="147"/>
      <c r="K14" s="147"/>
      <c r="L14" s="147"/>
      <c r="M14" s="147"/>
      <c r="N14" s="147"/>
    </row>
    <row r="15" spans="2:14" ht="15" customHeight="1">
      <c r="B15" s="208"/>
      <c r="C15" s="214"/>
      <c r="D15" s="147"/>
      <c r="E15" s="254">
        <f t="shared" si="0"/>
      </c>
      <c r="F15" s="178"/>
      <c r="G15" s="147"/>
      <c r="H15" s="147"/>
      <c r="I15" s="147"/>
      <c r="J15" s="147"/>
      <c r="K15" s="147"/>
      <c r="L15" s="147"/>
      <c r="M15" s="147"/>
      <c r="N15" s="147"/>
    </row>
    <row r="16" spans="2:14" ht="15" customHeight="1">
      <c r="B16" s="208"/>
      <c r="C16" s="214"/>
      <c r="D16" s="147"/>
      <c r="E16" s="254">
        <f t="shared" si="0"/>
      </c>
      <c r="F16" s="178"/>
      <c r="G16" s="147"/>
      <c r="H16" s="147"/>
      <c r="I16" s="147"/>
      <c r="J16" s="147"/>
      <c r="K16" s="147"/>
      <c r="L16" s="147"/>
      <c r="M16" s="147"/>
      <c r="N16" s="147"/>
    </row>
    <row r="17" spans="2:14" ht="15" customHeight="1">
      <c r="B17" s="208"/>
      <c r="C17" s="214"/>
      <c r="D17" s="147"/>
      <c r="E17" s="254">
        <f t="shared" si="0"/>
      </c>
      <c r="F17" s="178"/>
      <c r="G17" s="147"/>
      <c r="H17" s="147"/>
      <c r="I17" s="147"/>
      <c r="J17" s="147"/>
      <c r="K17" s="147"/>
      <c r="L17" s="147"/>
      <c r="M17" s="147"/>
      <c r="N17" s="147"/>
    </row>
    <row r="18" spans="2:14" ht="15" customHeight="1">
      <c r="B18" s="208"/>
      <c r="C18" s="214"/>
      <c r="D18" s="147"/>
      <c r="E18" s="254">
        <f t="shared" si="0"/>
      </c>
      <c r="F18" s="178"/>
      <c r="G18" s="147"/>
      <c r="H18" s="147"/>
      <c r="I18" s="147"/>
      <c r="J18" s="147"/>
      <c r="K18" s="147"/>
      <c r="L18" s="147"/>
      <c r="M18" s="147"/>
      <c r="N18" s="147"/>
    </row>
    <row r="19" spans="2:14" ht="15" customHeight="1">
      <c r="B19" s="208"/>
      <c r="C19" s="214"/>
      <c r="D19" s="147"/>
      <c r="E19" s="254">
        <f t="shared" si="0"/>
      </c>
      <c r="F19" s="178"/>
      <c r="G19" s="147"/>
      <c r="H19" s="147"/>
      <c r="I19" s="147"/>
      <c r="J19" s="147"/>
      <c r="K19" s="147"/>
      <c r="L19" s="147"/>
      <c r="M19" s="147"/>
      <c r="N19" s="147"/>
    </row>
    <row r="20" spans="2:14" ht="15" customHeight="1">
      <c r="B20" s="208"/>
      <c r="C20" s="214"/>
      <c r="D20" s="147"/>
      <c r="E20" s="254">
        <f t="shared" si="0"/>
      </c>
      <c r="F20" s="178"/>
      <c r="G20" s="147"/>
      <c r="H20" s="147"/>
      <c r="I20" s="147"/>
      <c r="J20" s="147"/>
      <c r="K20" s="147"/>
      <c r="L20" s="147"/>
      <c r="M20" s="147"/>
      <c r="N20" s="147"/>
    </row>
    <row r="21" spans="2:14" ht="15" customHeight="1">
      <c r="B21" s="208"/>
      <c r="C21" s="214"/>
      <c r="D21" s="147"/>
      <c r="E21" s="254">
        <f t="shared" si="0"/>
      </c>
      <c r="F21" s="178"/>
      <c r="G21" s="147"/>
      <c r="H21" s="147"/>
      <c r="I21" s="147"/>
      <c r="J21" s="147"/>
      <c r="K21" s="147"/>
      <c r="L21" s="147"/>
      <c r="M21" s="147"/>
      <c r="N21" s="147"/>
    </row>
    <row r="22" spans="2:14" ht="15" customHeight="1">
      <c r="B22" s="208"/>
      <c r="C22" s="214"/>
      <c r="D22" s="147"/>
      <c r="E22" s="254">
        <f t="shared" si="0"/>
      </c>
      <c r="F22" s="178"/>
      <c r="G22" s="147"/>
      <c r="H22" s="147"/>
      <c r="I22" s="147"/>
      <c r="J22" s="147"/>
      <c r="K22" s="147"/>
      <c r="L22" s="147"/>
      <c r="M22" s="147"/>
      <c r="N22" s="147"/>
    </row>
    <row r="23" spans="2:14" ht="15" customHeight="1">
      <c r="B23" s="208"/>
      <c r="C23" s="214"/>
      <c r="D23" s="147"/>
      <c r="E23" s="254">
        <f t="shared" si="0"/>
      </c>
      <c r="F23" s="178"/>
      <c r="G23" s="147"/>
      <c r="H23" s="147"/>
      <c r="I23" s="147"/>
      <c r="J23" s="147"/>
      <c r="K23" s="147"/>
      <c r="L23" s="147"/>
      <c r="M23" s="147"/>
      <c r="N23" s="147"/>
    </row>
    <row r="24" spans="2:14" ht="15" customHeight="1">
      <c r="B24" s="208"/>
      <c r="C24" s="214"/>
      <c r="D24" s="147"/>
      <c r="E24" s="254">
        <f t="shared" si="0"/>
      </c>
      <c r="F24" s="178"/>
      <c r="G24" s="147"/>
      <c r="H24" s="147"/>
      <c r="I24" s="147"/>
      <c r="J24" s="147"/>
      <c r="K24" s="147"/>
      <c r="L24" s="147"/>
      <c r="M24" s="147"/>
      <c r="N24" s="147"/>
    </row>
    <row r="25" spans="2:14" ht="15" customHeight="1">
      <c r="B25" s="208"/>
      <c r="C25" s="214"/>
      <c r="D25" s="147"/>
      <c r="E25" s="254">
        <f t="shared" si="0"/>
      </c>
      <c r="F25" s="178"/>
      <c r="G25" s="147"/>
      <c r="H25" s="147"/>
      <c r="I25" s="147"/>
      <c r="J25" s="147"/>
      <c r="K25" s="147"/>
      <c r="L25" s="147"/>
      <c r="M25" s="147"/>
      <c r="N25" s="147"/>
    </row>
    <row r="26" spans="2:14" ht="15" customHeight="1">
      <c r="B26" s="208"/>
      <c r="C26" s="214"/>
      <c r="D26" s="147"/>
      <c r="E26" s="254">
        <f t="shared" si="0"/>
      </c>
      <c r="F26" s="178"/>
      <c r="G26" s="147"/>
      <c r="H26" s="147"/>
      <c r="I26" s="147"/>
      <c r="J26" s="147"/>
      <c r="K26" s="147"/>
      <c r="L26" s="147"/>
      <c r="M26" s="147"/>
      <c r="N26" s="147"/>
    </row>
    <row r="27" spans="2:14" ht="15" customHeight="1">
      <c r="B27" s="208"/>
      <c r="C27" s="214"/>
      <c r="D27" s="147"/>
      <c r="E27" s="254">
        <f t="shared" si="0"/>
      </c>
      <c r="F27" s="178"/>
      <c r="G27" s="147"/>
      <c r="H27" s="147"/>
      <c r="I27" s="147"/>
      <c r="J27" s="147"/>
      <c r="K27" s="147"/>
      <c r="L27" s="147"/>
      <c r="M27" s="147"/>
      <c r="N27" s="147"/>
    </row>
    <row r="28" spans="2:14" ht="15" customHeight="1">
      <c r="B28" s="208"/>
      <c r="C28" s="214"/>
      <c r="D28" s="147"/>
      <c r="E28" s="254">
        <f t="shared" si="0"/>
      </c>
      <c r="F28" s="178"/>
      <c r="G28" s="147"/>
      <c r="H28" s="147"/>
      <c r="I28" s="147"/>
      <c r="J28" s="147"/>
      <c r="K28" s="147"/>
      <c r="L28" s="147"/>
      <c r="M28" s="147"/>
      <c r="N28" s="147"/>
    </row>
    <row r="29" spans="2:14" ht="15" customHeight="1">
      <c r="B29" s="208"/>
      <c r="C29" s="214"/>
      <c r="D29" s="147"/>
      <c r="E29" s="254">
        <f t="shared" si="0"/>
      </c>
      <c r="F29" s="178"/>
      <c r="G29" s="147"/>
      <c r="H29" s="147"/>
      <c r="I29" s="147"/>
      <c r="J29" s="147"/>
      <c r="K29" s="147"/>
      <c r="L29" s="147"/>
      <c r="M29" s="147"/>
      <c r="N29" s="147"/>
    </row>
    <row r="30" spans="2:14" ht="15" customHeight="1">
      <c r="B30" s="208"/>
      <c r="C30" s="214"/>
      <c r="D30" s="147"/>
      <c r="E30" s="254">
        <f t="shared" si="0"/>
      </c>
      <c r="F30" s="178"/>
      <c r="G30" s="147"/>
      <c r="H30" s="147"/>
      <c r="I30" s="147"/>
      <c r="J30" s="147"/>
      <c r="K30" s="147"/>
      <c r="L30" s="147"/>
      <c r="M30" s="147"/>
      <c r="N30" s="147"/>
    </row>
    <row r="31" spans="2:14" ht="15" customHeight="1">
      <c r="B31" s="208"/>
      <c r="C31" s="214"/>
      <c r="D31" s="147"/>
      <c r="E31" s="254">
        <f t="shared" si="0"/>
      </c>
      <c r="F31" s="178"/>
      <c r="G31" s="147"/>
      <c r="H31" s="147"/>
      <c r="I31" s="147"/>
      <c r="J31" s="147"/>
      <c r="K31" s="147"/>
      <c r="L31" s="147"/>
      <c r="M31" s="147"/>
      <c r="N31" s="147"/>
    </row>
    <row r="32" spans="2:14" ht="15" customHeight="1">
      <c r="B32" s="208"/>
      <c r="C32" s="214"/>
      <c r="D32" s="147"/>
      <c r="E32" s="254">
        <f t="shared" si="0"/>
      </c>
      <c r="F32" s="178"/>
      <c r="G32" s="147"/>
      <c r="H32" s="147"/>
      <c r="I32" s="147"/>
      <c r="J32" s="147"/>
      <c r="K32" s="147"/>
      <c r="L32" s="147"/>
      <c r="M32" s="147"/>
      <c r="N32" s="147"/>
    </row>
    <row r="33" spans="2:14" ht="15" customHeight="1">
      <c r="B33" s="208"/>
      <c r="C33" s="214"/>
      <c r="D33" s="147"/>
      <c r="E33" s="254">
        <f t="shared" si="0"/>
      </c>
      <c r="F33" s="178"/>
      <c r="G33" s="147"/>
      <c r="H33" s="147"/>
      <c r="I33" s="147"/>
      <c r="J33" s="147"/>
      <c r="K33" s="147"/>
      <c r="L33" s="147"/>
      <c r="M33" s="147"/>
      <c r="N33" s="147"/>
    </row>
    <row r="34" spans="2:14" ht="15" customHeight="1">
      <c r="B34" s="208"/>
      <c r="C34" s="214"/>
      <c r="D34" s="147"/>
      <c r="E34" s="254">
        <f t="shared" si="0"/>
      </c>
      <c r="F34" s="178"/>
      <c r="G34" s="147"/>
      <c r="H34" s="147"/>
      <c r="I34" s="147"/>
      <c r="J34" s="147"/>
      <c r="K34" s="147"/>
      <c r="L34" s="147"/>
      <c r="M34" s="147"/>
      <c r="N34" s="147"/>
    </row>
    <row r="35" spans="2:14" ht="15" customHeight="1" thickBot="1">
      <c r="B35" s="208"/>
      <c r="C35" s="214"/>
      <c r="D35" s="147"/>
      <c r="E35" s="254">
        <f t="shared" si="0"/>
      </c>
      <c r="F35" s="179"/>
      <c r="G35" s="147"/>
      <c r="H35" s="147"/>
      <c r="I35" s="147"/>
      <c r="J35" s="147"/>
      <c r="K35" s="147"/>
      <c r="L35" s="147"/>
      <c r="M35" s="147"/>
      <c r="N35" s="147"/>
    </row>
    <row r="36" spans="2:14" ht="27" customHeight="1" thickBot="1">
      <c r="B36" s="92"/>
      <c r="C36" s="93" t="s">
        <v>2</v>
      </c>
      <c r="D36" s="265">
        <f>SUM(D8:D35)</f>
        <v>0</v>
      </c>
      <c r="E36" s="180"/>
      <c r="F36" s="181"/>
      <c r="G36" s="267">
        <f aca="true" t="shared" si="1" ref="G36:N36">SUM(G8:G35)</f>
        <v>0</v>
      </c>
      <c r="H36" s="267">
        <f t="shared" si="1"/>
        <v>0</v>
      </c>
      <c r="I36" s="267">
        <f t="shared" si="1"/>
        <v>0</v>
      </c>
      <c r="J36" s="267">
        <f t="shared" si="1"/>
        <v>0</v>
      </c>
      <c r="K36" s="267">
        <f t="shared" si="1"/>
        <v>0</v>
      </c>
      <c r="L36" s="267">
        <f t="shared" si="1"/>
        <v>0</v>
      </c>
      <c r="M36" s="267">
        <f t="shared" si="1"/>
        <v>0</v>
      </c>
      <c r="N36" s="267">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16"/>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row r="41" spans="2:14" ht="15.75">
      <c r="B41" s="114"/>
      <c r="C41" s="30"/>
      <c r="D41" s="99"/>
      <c r="E41" s="99"/>
      <c r="F41" s="99"/>
      <c r="G41" s="99"/>
      <c r="H41" s="99"/>
      <c r="I41" s="99"/>
      <c r="J41" s="99"/>
      <c r="K41" s="99"/>
      <c r="L41" s="99"/>
      <c r="M41" s="99"/>
      <c r="N41" s="100"/>
    </row>
    <row r="42" spans="2:14" ht="15.75">
      <c r="B42" s="114"/>
      <c r="C42" s="30"/>
      <c r="D42" s="99"/>
      <c r="E42" s="99"/>
      <c r="F42" s="99"/>
      <c r="G42" s="99"/>
      <c r="H42" s="99"/>
      <c r="I42" s="99"/>
      <c r="J42" s="99"/>
      <c r="K42" s="99"/>
      <c r="L42" s="99"/>
      <c r="M42" s="99"/>
      <c r="N42" s="100"/>
    </row>
    <row r="43" spans="2:14" ht="15.75">
      <c r="B43" s="114"/>
      <c r="C43" s="30"/>
      <c r="D43" s="99"/>
      <c r="E43" s="99"/>
      <c r="F43" s="99"/>
      <c r="G43" s="99"/>
      <c r="H43" s="99"/>
      <c r="I43" s="99"/>
      <c r="J43" s="99"/>
      <c r="K43" s="99"/>
      <c r="L43" s="99"/>
      <c r="M43" s="99"/>
      <c r="N43" s="100"/>
    </row>
    <row r="44" spans="2:14" ht="15.75">
      <c r="B44" s="114"/>
      <c r="C44" s="30"/>
      <c r="D44" s="99"/>
      <c r="E44" s="99"/>
      <c r="F44" s="99"/>
      <c r="G44" s="99"/>
      <c r="H44" s="99"/>
      <c r="I44" s="99"/>
      <c r="J44" s="99"/>
      <c r="K44" s="99"/>
      <c r="L44" s="99"/>
      <c r="M44" s="99"/>
      <c r="N44"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7" r:id="rId1"/>
  <headerFooter>
    <oddHeader>&amp;RState of Kansas
Detail for Annual Report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2:V62"/>
  <sheetViews>
    <sheetView zoomScale="75" zoomScaleNormal="75" zoomScalePageLayoutView="0" workbookViewId="0" topLeftCell="A1">
      <selection activeCell="Q62" sqref="Q62"/>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3" width="12.7109375" style="34" customWidth="1"/>
    <col min="14" max="14" width="15.57421875" style="34" customWidth="1"/>
    <col min="15" max="18" width="12.7109375" style="34" customWidth="1"/>
    <col min="19" max="19" width="12.7109375" style="35" customWidth="1"/>
    <col min="20" max="22" width="10.140625" style="32" customWidth="1"/>
    <col min="23" max="16384" width="9.140625" style="29" customWidth="1"/>
  </cols>
  <sheetData>
    <row r="1" ht="12" customHeight="1" thickBot="1"/>
    <row r="2" spans="10:22" ht="16.5" thickBot="1">
      <c r="J2" s="268" t="str">
        <f>CONCATENATE("",I4," Budget Authority:")</f>
        <v>0 Budget Authority:</v>
      </c>
      <c r="K2" s="269"/>
      <c r="L2" s="282">
        <f>IF(Input!F20&gt;0,Input!F20,0)</f>
        <v>0</v>
      </c>
      <c r="N2" s="35"/>
      <c r="O2" s="32"/>
      <c r="P2" s="32"/>
      <c r="Q2" s="32"/>
      <c r="R2" s="29"/>
      <c r="S2" s="29"/>
      <c r="T2" s="29"/>
      <c r="U2" s="29"/>
      <c r="V2" s="29"/>
    </row>
    <row r="3" spans="2:22" ht="47.25">
      <c r="B3" s="329" t="str">
        <f>CONCATENATE("",Input!C7," Recreation Commission")</f>
        <v> Recreation Commission</v>
      </c>
      <c r="C3" s="330"/>
      <c r="D3" s="330"/>
      <c r="E3" s="207" t="s">
        <v>69</v>
      </c>
      <c r="J3" s="271" t="s">
        <v>42</v>
      </c>
      <c r="K3" s="283"/>
      <c r="L3" s="273">
        <f>E52</f>
        <v>0</v>
      </c>
      <c r="M3" s="54">
        <f>IF(L3&gt;L2,"Exceeds Authority","")</f>
      </c>
      <c r="N3" s="35"/>
      <c r="O3" s="32"/>
      <c r="P3" s="32"/>
      <c r="Q3" s="32"/>
      <c r="R3" s="29"/>
      <c r="S3" s="29"/>
      <c r="T3" s="29"/>
      <c r="U3" s="29"/>
      <c r="V3" s="29"/>
    </row>
    <row r="4" spans="2:17" s="33" customFormat="1" ht="23.25" thickBot="1">
      <c r="B4" s="59" t="str">
        <f>CONCATENATE("",Input!C20," Fund Expenditures")</f>
        <v> Fund Expenditures</v>
      </c>
      <c r="C4" s="60"/>
      <c r="D4" s="84"/>
      <c r="E4" s="252">
        <f>SUM(Input!C32+6Rec!D36-E52)</f>
        <v>0</v>
      </c>
      <c r="F4" s="53"/>
      <c r="H4" s="36"/>
      <c r="I4" s="121">
        <f>+Input!C8</f>
        <v>0</v>
      </c>
      <c r="J4" s="274" t="s">
        <v>76</v>
      </c>
      <c r="K4" s="275"/>
      <c r="L4" s="253">
        <f>SUM(L2-L3)</f>
        <v>0</v>
      </c>
      <c r="M4" s="55"/>
      <c r="O4" s="40"/>
      <c r="P4" s="40"/>
      <c r="Q4" s="40"/>
    </row>
    <row r="5" spans="2:22" s="33" customFormat="1" ht="22.5">
      <c r="B5" s="41"/>
      <c r="C5" s="49"/>
      <c r="D5" s="73">
        <f>IF(E4&lt;0,"Cash Violation","")</f>
      </c>
      <c r="F5" s="51"/>
      <c r="H5" s="326" t="s">
        <v>35</v>
      </c>
      <c r="I5" s="331"/>
      <c r="J5" s="331"/>
      <c r="K5" s="331"/>
      <c r="L5" s="331"/>
      <c r="M5" s="331"/>
      <c r="N5" s="331"/>
      <c r="O5" s="331"/>
      <c r="P5" s="331"/>
      <c r="Q5" s="331"/>
      <c r="R5" s="331"/>
      <c r="S5" s="333"/>
      <c r="T5" s="40"/>
      <c r="U5" s="40"/>
      <c r="V5" s="40"/>
    </row>
    <row r="6" ht="6.75" customHeight="1"/>
    <row r="7" spans="2:22" s="44" customFormat="1" ht="47.25" customHeight="1">
      <c r="B7" s="85" t="s">
        <v>8</v>
      </c>
      <c r="C7" s="102" t="s">
        <v>9</v>
      </c>
      <c r="D7" s="86" t="s">
        <v>20</v>
      </c>
      <c r="E7" s="88" t="s">
        <v>21</v>
      </c>
      <c r="F7" s="88" t="s">
        <v>68</v>
      </c>
      <c r="G7" s="88"/>
      <c r="H7" s="89"/>
      <c r="I7" s="89"/>
      <c r="J7" s="89"/>
      <c r="K7" s="89"/>
      <c r="L7" s="89"/>
      <c r="M7" s="89"/>
      <c r="N7" s="89"/>
      <c r="O7" s="89"/>
      <c r="P7" s="89"/>
      <c r="Q7" s="89"/>
      <c r="R7" s="103"/>
      <c r="S7" s="89"/>
      <c r="T7" s="43"/>
      <c r="U7" s="43"/>
      <c r="V7" s="43"/>
    </row>
    <row r="8" spans="2:19" ht="15" customHeight="1">
      <c r="B8" s="208"/>
      <c r="C8" s="163"/>
      <c r="D8" s="214"/>
      <c r="E8" s="189"/>
      <c r="F8" s="254">
        <f>IF(E8&gt;0,F5-E8,0)</f>
        <v>0</v>
      </c>
      <c r="G8" s="185"/>
      <c r="H8" s="189"/>
      <c r="I8" s="189"/>
      <c r="J8" s="189"/>
      <c r="K8" s="189"/>
      <c r="L8" s="189"/>
      <c r="M8" s="189"/>
      <c r="N8" s="189"/>
      <c r="O8" s="189"/>
      <c r="P8" s="189"/>
      <c r="Q8" s="189"/>
      <c r="R8" s="189"/>
      <c r="S8" s="189"/>
    </row>
    <row r="9" spans="2:19" ht="15" customHeight="1">
      <c r="B9" s="208"/>
      <c r="C9" s="163"/>
      <c r="D9" s="214"/>
      <c r="E9" s="189"/>
      <c r="F9" s="254">
        <f>IF(E9&lt;&gt;0,F8-E9,0)</f>
        <v>0</v>
      </c>
      <c r="G9" s="185"/>
      <c r="H9" s="189"/>
      <c r="I9" s="189"/>
      <c r="J9" s="189"/>
      <c r="K9" s="189"/>
      <c r="L9" s="189"/>
      <c r="M9" s="189"/>
      <c r="N9" s="189"/>
      <c r="O9" s="189"/>
      <c r="P9" s="189"/>
      <c r="Q9" s="189"/>
      <c r="R9" s="189"/>
      <c r="S9" s="189"/>
    </row>
    <row r="10" spans="2:19" ht="15" customHeight="1">
      <c r="B10" s="208"/>
      <c r="C10" s="163"/>
      <c r="D10" s="214"/>
      <c r="E10" s="189"/>
      <c r="F10" s="254">
        <f aca="true" t="shared" si="0" ref="F10:F51">IF(E10&lt;&gt;0,F9-E10,0)</f>
        <v>0</v>
      </c>
      <c r="G10" s="185"/>
      <c r="H10" s="189"/>
      <c r="I10" s="189"/>
      <c r="J10" s="189"/>
      <c r="K10" s="189"/>
      <c r="L10" s="189"/>
      <c r="M10" s="189"/>
      <c r="N10" s="189"/>
      <c r="O10" s="189"/>
      <c r="P10" s="189"/>
      <c r="Q10" s="189"/>
      <c r="R10" s="189"/>
      <c r="S10" s="189"/>
    </row>
    <row r="11" spans="2:19" ht="15" customHeight="1">
      <c r="B11" s="208"/>
      <c r="C11" s="163"/>
      <c r="D11" s="214"/>
      <c r="E11" s="189"/>
      <c r="F11" s="254">
        <f t="shared" si="0"/>
        <v>0</v>
      </c>
      <c r="G11" s="185"/>
      <c r="H11" s="189"/>
      <c r="I11" s="189"/>
      <c r="J11" s="189"/>
      <c r="K11" s="189"/>
      <c r="L11" s="189"/>
      <c r="M11" s="189"/>
      <c r="N11" s="189"/>
      <c r="O11" s="189"/>
      <c r="P11" s="189"/>
      <c r="Q11" s="189"/>
      <c r="R11" s="189"/>
      <c r="S11" s="189"/>
    </row>
    <row r="12" spans="2:19" ht="15" customHeight="1">
      <c r="B12" s="208"/>
      <c r="C12" s="163"/>
      <c r="D12" s="214"/>
      <c r="E12" s="189"/>
      <c r="F12" s="254">
        <f t="shared" si="0"/>
        <v>0</v>
      </c>
      <c r="G12" s="185"/>
      <c r="H12" s="189"/>
      <c r="I12" s="189"/>
      <c r="J12" s="189"/>
      <c r="K12" s="189"/>
      <c r="L12" s="189"/>
      <c r="M12" s="189"/>
      <c r="N12" s="189"/>
      <c r="O12" s="189"/>
      <c r="P12" s="189"/>
      <c r="Q12" s="189"/>
      <c r="R12" s="189"/>
      <c r="S12" s="189"/>
    </row>
    <row r="13" spans="2:19" ht="15" customHeight="1">
      <c r="B13" s="208"/>
      <c r="C13" s="163"/>
      <c r="D13" s="214"/>
      <c r="E13" s="189"/>
      <c r="F13" s="254">
        <f t="shared" si="0"/>
        <v>0</v>
      </c>
      <c r="G13" s="185"/>
      <c r="H13" s="189"/>
      <c r="I13" s="189"/>
      <c r="J13" s="189"/>
      <c r="K13" s="189"/>
      <c r="L13" s="189"/>
      <c r="M13" s="189"/>
      <c r="N13" s="189"/>
      <c r="O13" s="189"/>
      <c r="P13" s="189"/>
      <c r="Q13" s="189"/>
      <c r="R13" s="189"/>
      <c r="S13" s="189"/>
    </row>
    <row r="14" spans="2:19" ht="15" customHeight="1">
      <c r="B14" s="208"/>
      <c r="C14" s="163"/>
      <c r="D14" s="214"/>
      <c r="E14" s="189"/>
      <c r="F14" s="254">
        <f t="shared" si="0"/>
        <v>0</v>
      </c>
      <c r="G14" s="185"/>
      <c r="H14" s="189"/>
      <c r="I14" s="189"/>
      <c r="J14" s="189"/>
      <c r="K14" s="189"/>
      <c r="L14" s="189"/>
      <c r="M14" s="189"/>
      <c r="N14" s="189"/>
      <c r="O14" s="189"/>
      <c r="P14" s="189"/>
      <c r="Q14" s="189"/>
      <c r="R14" s="189"/>
      <c r="S14" s="189"/>
    </row>
    <row r="15" spans="2:19" ht="15" customHeight="1">
      <c r="B15" s="208"/>
      <c r="C15" s="163"/>
      <c r="D15" s="214"/>
      <c r="E15" s="189"/>
      <c r="F15" s="254">
        <f t="shared" si="0"/>
        <v>0</v>
      </c>
      <c r="G15" s="185"/>
      <c r="H15" s="189"/>
      <c r="I15" s="189"/>
      <c r="J15" s="189"/>
      <c r="K15" s="189"/>
      <c r="L15" s="189"/>
      <c r="M15" s="189"/>
      <c r="N15" s="189"/>
      <c r="O15" s="189"/>
      <c r="P15" s="189"/>
      <c r="Q15" s="189"/>
      <c r="R15" s="189"/>
      <c r="S15" s="189"/>
    </row>
    <row r="16" spans="2:19" ht="15" customHeight="1">
      <c r="B16" s="208"/>
      <c r="C16" s="163"/>
      <c r="D16" s="214"/>
      <c r="E16" s="189"/>
      <c r="F16" s="254">
        <f t="shared" si="0"/>
        <v>0</v>
      </c>
      <c r="G16" s="185"/>
      <c r="H16" s="189"/>
      <c r="I16" s="189"/>
      <c r="J16" s="189"/>
      <c r="K16" s="189"/>
      <c r="L16" s="189"/>
      <c r="M16" s="189"/>
      <c r="N16" s="189"/>
      <c r="O16" s="189"/>
      <c r="P16" s="189"/>
      <c r="Q16" s="189"/>
      <c r="R16" s="189"/>
      <c r="S16" s="189"/>
    </row>
    <row r="17" spans="2:19" ht="15" customHeight="1">
      <c r="B17" s="208"/>
      <c r="C17" s="163"/>
      <c r="D17" s="214"/>
      <c r="E17" s="189"/>
      <c r="F17" s="254">
        <f t="shared" si="0"/>
        <v>0</v>
      </c>
      <c r="G17" s="185"/>
      <c r="H17" s="189"/>
      <c r="I17" s="189"/>
      <c r="J17" s="189"/>
      <c r="K17" s="189"/>
      <c r="L17" s="189"/>
      <c r="M17" s="189"/>
      <c r="N17" s="189"/>
      <c r="O17" s="189"/>
      <c r="P17" s="189"/>
      <c r="Q17" s="189"/>
      <c r="R17" s="189"/>
      <c r="S17" s="189"/>
    </row>
    <row r="18" spans="2:19" ht="15" customHeight="1">
      <c r="B18" s="208"/>
      <c r="C18" s="163"/>
      <c r="D18" s="214"/>
      <c r="E18" s="189"/>
      <c r="F18" s="254">
        <f t="shared" si="0"/>
        <v>0</v>
      </c>
      <c r="G18" s="185"/>
      <c r="H18" s="189"/>
      <c r="I18" s="189"/>
      <c r="J18" s="189"/>
      <c r="K18" s="189"/>
      <c r="L18" s="189"/>
      <c r="M18" s="189"/>
      <c r="N18" s="189"/>
      <c r="O18" s="189"/>
      <c r="P18" s="189"/>
      <c r="Q18" s="189"/>
      <c r="R18" s="189"/>
      <c r="S18" s="189"/>
    </row>
    <row r="19" spans="2:19" ht="15" customHeight="1">
      <c r="B19" s="208"/>
      <c r="C19" s="163"/>
      <c r="D19" s="214"/>
      <c r="E19" s="189"/>
      <c r="F19" s="254">
        <f t="shared" si="0"/>
        <v>0</v>
      </c>
      <c r="G19" s="185"/>
      <c r="H19" s="189"/>
      <c r="I19" s="189"/>
      <c r="J19" s="189"/>
      <c r="K19" s="189"/>
      <c r="L19" s="189"/>
      <c r="M19" s="189"/>
      <c r="N19" s="189"/>
      <c r="O19" s="189"/>
      <c r="P19" s="189"/>
      <c r="Q19" s="189"/>
      <c r="R19" s="189"/>
      <c r="S19" s="189"/>
    </row>
    <row r="20" spans="2:19" ht="15" customHeight="1">
      <c r="B20" s="208"/>
      <c r="C20" s="163"/>
      <c r="D20" s="214"/>
      <c r="E20" s="189"/>
      <c r="F20" s="254">
        <f t="shared" si="0"/>
        <v>0</v>
      </c>
      <c r="G20" s="185"/>
      <c r="H20" s="189"/>
      <c r="I20" s="189"/>
      <c r="J20" s="189"/>
      <c r="K20" s="189"/>
      <c r="L20" s="189"/>
      <c r="M20" s="189"/>
      <c r="N20" s="189"/>
      <c r="O20" s="189"/>
      <c r="P20" s="189"/>
      <c r="Q20" s="189"/>
      <c r="R20" s="189"/>
      <c r="S20" s="189"/>
    </row>
    <row r="21" spans="2:19" ht="15" customHeight="1">
      <c r="B21" s="208"/>
      <c r="C21" s="163"/>
      <c r="D21" s="214"/>
      <c r="E21" s="189"/>
      <c r="F21" s="254">
        <f t="shared" si="0"/>
        <v>0</v>
      </c>
      <c r="G21" s="185"/>
      <c r="H21" s="189"/>
      <c r="I21" s="189"/>
      <c r="J21" s="189"/>
      <c r="K21" s="189"/>
      <c r="L21" s="189"/>
      <c r="M21" s="189"/>
      <c r="N21" s="189"/>
      <c r="O21" s="189"/>
      <c r="P21" s="189"/>
      <c r="Q21" s="189"/>
      <c r="R21" s="189"/>
      <c r="S21" s="189"/>
    </row>
    <row r="22" spans="2:19" ht="15" customHeight="1">
      <c r="B22" s="208"/>
      <c r="C22" s="163"/>
      <c r="D22" s="214"/>
      <c r="E22" s="189"/>
      <c r="F22" s="254">
        <f t="shared" si="0"/>
        <v>0</v>
      </c>
      <c r="G22" s="185"/>
      <c r="H22" s="189"/>
      <c r="I22" s="189"/>
      <c r="J22" s="189"/>
      <c r="K22" s="189"/>
      <c r="L22" s="189"/>
      <c r="M22" s="189"/>
      <c r="N22" s="189"/>
      <c r="O22" s="189"/>
      <c r="P22" s="189"/>
      <c r="Q22" s="189"/>
      <c r="R22" s="189"/>
      <c r="S22" s="189"/>
    </row>
    <row r="23" spans="2:19" ht="15" customHeight="1">
      <c r="B23" s="208"/>
      <c r="C23" s="163"/>
      <c r="D23" s="214"/>
      <c r="E23" s="189"/>
      <c r="F23" s="254">
        <f t="shared" si="0"/>
        <v>0</v>
      </c>
      <c r="G23" s="185"/>
      <c r="H23" s="189"/>
      <c r="I23" s="189"/>
      <c r="J23" s="189"/>
      <c r="K23" s="189"/>
      <c r="L23" s="189"/>
      <c r="M23" s="189"/>
      <c r="N23" s="189"/>
      <c r="O23" s="189"/>
      <c r="P23" s="189"/>
      <c r="Q23" s="189"/>
      <c r="R23" s="189"/>
      <c r="S23" s="189"/>
    </row>
    <row r="24" spans="2:19" ht="15" customHeight="1">
      <c r="B24" s="208"/>
      <c r="C24" s="163"/>
      <c r="D24" s="214"/>
      <c r="E24" s="189"/>
      <c r="F24" s="254">
        <f t="shared" si="0"/>
        <v>0</v>
      </c>
      <c r="G24" s="185"/>
      <c r="H24" s="189"/>
      <c r="I24" s="189"/>
      <c r="J24" s="189"/>
      <c r="K24" s="189"/>
      <c r="L24" s="189"/>
      <c r="M24" s="189"/>
      <c r="N24" s="189"/>
      <c r="O24" s="189"/>
      <c r="P24" s="189"/>
      <c r="Q24" s="189"/>
      <c r="R24" s="189"/>
      <c r="S24" s="189"/>
    </row>
    <row r="25" spans="2:19" ht="15" customHeight="1">
      <c r="B25" s="208"/>
      <c r="C25" s="163"/>
      <c r="D25" s="214"/>
      <c r="E25" s="189"/>
      <c r="F25" s="254">
        <f t="shared" si="0"/>
        <v>0</v>
      </c>
      <c r="G25" s="185"/>
      <c r="H25" s="189"/>
      <c r="I25" s="189"/>
      <c r="J25" s="189"/>
      <c r="K25" s="189"/>
      <c r="L25" s="189"/>
      <c r="M25" s="189"/>
      <c r="N25" s="189"/>
      <c r="O25" s="189"/>
      <c r="P25" s="189"/>
      <c r="Q25" s="189"/>
      <c r="R25" s="189"/>
      <c r="S25" s="189"/>
    </row>
    <row r="26" spans="2:19" ht="15" customHeight="1">
      <c r="B26" s="208"/>
      <c r="C26" s="163"/>
      <c r="D26" s="214"/>
      <c r="E26" s="189"/>
      <c r="F26" s="254">
        <f t="shared" si="0"/>
        <v>0</v>
      </c>
      <c r="G26" s="185"/>
      <c r="H26" s="189"/>
      <c r="I26" s="189"/>
      <c r="J26" s="189"/>
      <c r="K26" s="189"/>
      <c r="L26" s="189"/>
      <c r="M26" s="189"/>
      <c r="N26" s="189"/>
      <c r="O26" s="189"/>
      <c r="P26" s="189"/>
      <c r="Q26" s="189"/>
      <c r="R26" s="189"/>
      <c r="S26" s="189"/>
    </row>
    <row r="27" spans="2:19" ht="15" customHeight="1">
      <c r="B27" s="208"/>
      <c r="C27" s="163"/>
      <c r="D27" s="214"/>
      <c r="E27" s="189"/>
      <c r="F27" s="254">
        <f t="shared" si="0"/>
        <v>0</v>
      </c>
      <c r="G27" s="185"/>
      <c r="H27" s="189"/>
      <c r="I27" s="189"/>
      <c r="J27" s="189"/>
      <c r="K27" s="189"/>
      <c r="L27" s="189"/>
      <c r="M27" s="189"/>
      <c r="N27" s="189"/>
      <c r="O27" s="189"/>
      <c r="P27" s="189"/>
      <c r="Q27" s="189"/>
      <c r="R27" s="189"/>
      <c r="S27" s="189"/>
    </row>
    <row r="28" spans="2:19" ht="15" customHeight="1">
      <c r="B28" s="208"/>
      <c r="C28" s="163"/>
      <c r="D28" s="214"/>
      <c r="E28" s="189"/>
      <c r="F28" s="254">
        <f t="shared" si="0"/>
        <v>0</v>
      </c>
      <c r="G28" s="185"/>
      <c r="H28" s="189"/>
      <c r="I28" s="189"/>
      <c r="J28" s="189"/>
      <c r="K28" s="189"/>
      <c r="L28" s="189"/>
      <c r="M28" s="189"/>
      <c r="N28" s="189"/>
      <c r="O28" s="189"/>
      <c r="P28" s="189"/>
      <c r="Q28" s="189"/>
      <c r="R28" s="189"/>
      <c r="S28" s="189"/>
    </row>
    <row r="29" spans="2:19" ht="15" customHeight="1">
      <c r="B29" s="208"/>
      <c r="C29" s="163"/>
      <c r="D29" s="214"/>
      <c r="E29" s="189"/>
      <c r="F29" s="254">
        <f t="shared" si="0"/>
        <v>0</v>
      </c>
      <c r="G29" s="185"/>
      <c r="H29" s="189"/>
      <c r="I29" s="189"/>
      <c r="J29" s="189"/>
      <c r="K29" s="189"/>
      <c r="L29" s="189"/>
      <c r="M29" s="189"/>
      <c r="N29" s="189"/>
      <c r="O29" s="189"/>
      <c r="P29" s="189"/>
      <c r="Q29" s="189"/>
      <c r="R29" s="189"/>
      <c r="S29" s="189"/>
    </row>
    <row r="30" spans="2:19" ht="15" customHeight="1">
      <c r="B30" s="208"/>
      <c r="C30" s="163"/>
      <c r="D30" s="214"/>
      <c r="E30" s="189"/>
      <c r="F30" s="254">
        <f t="shared" si="0"/>
        <v>0</v>
      </c>
      <c r="G30" s="185"/>
      <c r="H30" s="189"/>
      <c r="I30" s="189"/>
      <c r="J30" s="189"/>
      <c r="K30" s="189"/>
      <c r="L30" s="189"/>
      <c r="M30" s="189"/>
      <c r="N30" s="189"/>
      <c r="O30" s="189"/>
      <c r="P30" s="189"/>
      <c r="Q30" s="189"/>
      <c r="R30" s="189"/>
      <c r="S30" s="189"/>
    </row>
    <row r="31" spans="2:19" ht="15" customHeight="1">
      <c r="B31" s="208"/>
      <c r="C31" s="163"/>
      <c r="D31" s="214"/>
      <c r="E31" s="189"/>
      <c r="F31" s="254">
        <f t="shared" si="0"/>
        <v>0</v>
      </c>
      <c r="G31" s="185"/>
      <c r="H31" s="189"/>
      <c r="I31" s="189"/>
      <c r="J31" s="189"/>
      <c r="K31" s="189"/>
      <c r="L31" s="189"/>
      <c r="M31" s="189"/>
      <c r="N31" s="189"/>
      <c r="O31" s="189"/>
      <c r="P31" s="189"/>
      <c r="Q31" s="189"/>
      <c r="R31" s="189"/>
      <c r="S31" s="189"/>
    </row>
    <row r="32" spans="2:19" ht="15" customHeight="1">
      <c r="B32" s="208"/>
      <c r="C32" s="163"/>
      <c r="D32" s="214"/>
      <c r="E32" s="189"/>
      <c r="F32" s="254">
        <f t="shared" si="0"/>
        <v>0</v>
      </c>
      <c r="G32" s="185"/>
      <c r="H32" s="189"/>
      <c r="I32" s="189"/>
      <c r="J32" s="189"/>
      <c r="K32" s="189"/>
      <c r="L32" s="189"/>
      <c r="M32" s="189"/>
      <c r="N32" s="189"/>
      <c r="O32" s="189"/>
      <c r="P32" s="189"/>
      <c r="Q32" s="189"/>
      <c r="R32" s="189"/>
      <c r="S32" s="189"/>
    </row>
    <row r="33" spans="2:19" ht="15" customHeight="1">
      <c r="B33" s="208"/>
      <c r="C33" s="163"/>
      <c r="D33" s="214"/>
      <c r="E33" s="189"/>
      <c r="F33" s="254">
        <f t="shared" si="0"/>
        <v>0</v>
      </c>
      <c r="G33" s="185"/>
      <c r="H33" s="189"/>
      <c r="I33" s="189"/>
      <c r="J33" s="189"/>
      <c r="K33" s="189"/>
      <c r="L33" s="189"/>
      <c r="M33" s="189"/>
      <c r="N33" s="189"/>
      <c r="O33" s="189"/>
      <c r="P33" s="189"/>
      <c r="Q33" s="189"/>
      <c r="R33" s="189"/>
      <c r="S33" s="189"/>
    </row>
    <row r="34" spans="2:19" ht="15" customHeight="1">
      <c r="B34" s="208"/>
      <c r="C34" s="163"/>
      <c r="D34" s="214"/>
      <c r="E34" s="189"/>
      <c r="F34" s="254">
        <f t="shared" si="0"/>
        <v>0</v>
      </c>
      <c r="G34" s="185"/>
      <c r="H34" s="189"/>
      <c r="I34" s="189"/>
      <c r="J34" s="189"/>
      <c r="K34" s="189"/>
      <c r="L34" s="189"/>
      <c r="M34" s="189"/>
      <c r="N34" s="189"/>
      <c r="O34" s="189"/>
      <c r="P34" s="189"/>
      <c r="Q34" s="189"/>
      <c r="R34" s="189"/>
      <c r="S34" s="189"/>
    </row>
    <row r="35" spans="2:19" ht="15" customHeight="1">
      <c r="B35" s="208"/>
      <c r="C35" s="163"/>
      <c r="D35" s="214"/>
      <c r="E35" s="189"/>
      <c r="F35" s="254">
        <f t="shared" si="0"/>
        <v>0</v>
      </c>
      <c r="G35" s="185"/>
      <c r="H35" s="189"/>
      <c r="I35" s="189"/>
      <c r="J35" s="189"/>
      <c r="K35" s="189"/>
      <c r="L35" s="189"/>
      <c r="M35" s="189"/>
      <c r="N35" s="189"/>
      <c r="O35" s="189"/>
      <c r="P35" s="189"/>
      <c r="Q35" s="189"/>
      <c r="R35" s="189"/>
      <c r="S35" s="189"/>
    </row>
    <row r="36" spans="2:19" ht="15" customHeight="1">
      <c r="B36" s="208"/>
      <c r="C36" s="163"/>
      <c r="D36" s="214"/>
      <c r="E36" s="189"/>
      <c r="F36" s="254">
        <f t="shared" si="0"/>
        <v>0</v>
      </c>
      <c r="G36" s="185"/>
      <c r="H36" s="189"/>
      <c r="I36" s="189"/>
      <c r="J36" s="189"/>
      <c r="K36" s="189"/>
      <c r="L36" s="189"/>
      <c r="M36" s="189"/>
      <c r="N36" s="189"/>
      <c r="O36" s="189"/>
      <c r="P36" s="189"/>
      <c r="Q36" s="189"/>
      <c r="R36" s="189"/>
      <c r="S36" s="189"/>
    </row>
    <row r="37" spans="2:19" ht="15" customHeight="1">
      <c r="B37" s="208"/>
      <c r="C37" s="163"/>
      <c r="D37" s="214"/>
      <c r="E37" s="189"/>
      <c r="F37" s="254">
        <f t="shared" si="0"/>
        <v>0</v>
      </c>
      <c r="G37" s="185"/>
      <c r="H37" s="189"/>
      <c r="I37" s="189"/>
      <c r="J37" s="189"/>
      <c r="K37" s="189"/>
      <c r="L37" s="189"/>
      <c r="M37" s="189"/>
      <c r="N37" s="189"/>
      <c r="O37" s="189"/>
      <c r="P37" s="189"/>
      <c r="Q37" s="189"/>
      <c r="R37" s="189"/>
      <c r="S37" s="189"/>
    </row>
    <row r="38" spans="2:19" ht="15" customHeight="1">
      <c r="B38" s="208"/>
      <c r="C38" s="163"/>
      <c r="D38" s="214"/>
      <c r="E38" s="189"/>
      <c r="F38" s="254">
        <f t="shared" si="0"/>
        <v>0</v>
      </c>
      <c r="G38" s="185"/>
      <c r="H38" s="189"/>
      <c r="I38" s="189"/>
      <c r="J38" s="189"/>
      <c r="K38" s="189"/>
      <c r="L38" s="189"/>
      <c r="M38" s="189"/>
      <c r="N38" s="189"/>
      <c r="O38" s="189"/>
      <c r="P38" s="189"/>
      <c r="Q38" s="189"/>
      <c r="R38" s="189"/>
      <c r="S38" s="189"/>
    </row>
    <row r="39" spans="2:19" ht="15" customHeight="1">
      <c r="B39" s="208"/>
      <c r="C39" s="163"/>
      <c r="D39" s="214"/>
      <c r="E39" s="189"/>
      <c r="F39" s="254">
        <f t="shared" si="0"/>
        <v>0</v>
      </c>
      <c r="G39" s="185"/>
      <c r="H39" s="189"/>
      <c r="I39" s="189"/>
      <c r="J39" s="189"/>
      <c r="K39" s="189"/>
      <c r="L39" s="189"/>
      <c r="M39" s="189"/>
      <c r="N39" s="189"/>
      <c r="O39" s="189"/>
      <c r="P39" s="189"/>
      <c r="Q39" s="189"/>
      <c r="R39" s="189"/>
      <c r="S39" s="189"/>
    </row>
    <row r="40" spans="2:19" ht="15" customHeight="1">
      <c r="B40" s="208"/>
      <c r="C40" s="163"/>
      <c r="D40" s="214"/>
      <c r="E40" s="189"/>
      <c r="F40" s="254">
        <f t="shared" si="0"/>
        <v>0</v>
      </c>
      <c r="G40" s="185"/>
      <c r="H40" s="189"/>
      <c r="I40" s="189"/>
      <c r="J40" s="189"/>
      <c r="K40" s="189"/>
      <c r="L40" s="189"/>
      <c r="M40" s="189"/>
      <c r="N40" s="189"/>
      <c r="O40" s="189"/>
      <c r="P40" s="189"/>
      <c r="Q40" s="189"/>
      <c r="R40" s="189"/>
      <c r="S40" s="189"/>
    </row>
    <row r="41" spans="2:19" ht="15" customHeight="1">
      <c r="B41" s="208"/>
      <c r="C41" s="163"/>
      <c r="D41" s="214"/>
      <c r="E41" s="189"/>
      <c r="F41" s="254">
        <f t="shared" si="0"/>
        <v>0</v>
      </c>
      <c r="G41" s="185"/>
      <c r="H41" s="189"/>
      <c r="I41" s="189"/>
      <c r="J41" s="189"/>
      <c r="K41" s="189"/>
      <c r="L41" s="189"/>
      <c r="M41" s="189"/>
      <c r="N41" s="189"/>
      <c r="O41" s="189"/>
      <c r="P41" s="189"/>
      <c r="Q41" s="189"/>
      <c r="R41" s="189"/>
      <c r="S41" s="189"/>
    </row>
    <row r="42" spans="2:19" ht="15" customHeight="1">
      <c r="B42" s="208"/>
      <c r="C42" s="163"/>
      <c r="D42" s="214"/>
      <c r="E42" s="189"/>
      <c r="F42" s="254">
        <f t="shared" si="0"/>
        <v>0</v>
      </c>
      <c r="G42" s="185"/>
      <c r="H42" s="189"/>
      <c r="I42" s="189"/>
      <c r="J42" s="189"/>
      <c r="K42" s="189"/>
      <c r="L42" s="189"/>
      <c r="M42" s="189"/>
      <c r="N42" s="189"/>
      <c r="O42" s="189"/>
      <c r="P42" s="189"/>
      <c r="Q42" s="189"/>
      <c r="R42" s="189"/>
      <c r="S42" s="189"/>
    </row>
    <row r="43" spans="2:19" ht="15" customHeight="1">
      <c r="B43" s="208"/>
      <c r="C43" s="163"/>
      <c r="D43" s="214"/>
      <c r="E43" s="189"/>
      <c r="F43" s="254">
        <f t="shared" si="0"/>
        <v>0</v>
      </c>
      <c r="G43" s="185"/>
      <c r="H43" s="189"/>
      <c r="I43" s="189"/>
      <c r="J43" s="189"/>
      <c r="K43" s="189"/>
      <c r="L43" s="189"/>
      <c r="M43" s="189"/>
      <c r="N43" s="189"/>
      <c r="O43" s="189"/>
      <c r="P43" s="189"/>
      <c r="Q43" s="189"/>
      <c r="R43" s="189"/>
      <c r="S43" s="189"/>
    </row>
    <row r="44" spans="2:19" ht="15" customHeight="1">
      <c r="B44" s="208"/>
      <c r="C44" s="163"/>
      <c r="D44" s="214"/>
      <c r="E44" s="189"/>
      <c r="F44" s="254">
        <f t="shared" si="0"/>
        <v>0</v>
      </c>
      <c r="G44" s="185"/>
      <c r="H44" s="189"/>
      <c r="I44" s="189"/>
      <c r="J44" s="189"/>
      <c r="K44" s="189"/>
      <c r="L44" s="189"/>
      <c r="M44" s="189"/>
      <c r="N44" s="189"/>
      <c r="O44" s="189"/>
      <c r="P44" s="189"/>
      <c r="Q44" s="189"/>
      <c r="R44" s="189"/>
      <c r="S44" s="189"/>
    </row>
    <row r="45" spans="2:19" ht="15" customHeight="1">
      <c r="B45" s="208"/>
      <c r="C45" s="163"/>
      <c r="D45" s="214"/>
      <c r="E45" s="189"/>
      <c r="F45" s="254">
        <f t="shared" si="0"/>
        <v>0</v>
      </c>
      <c r="G45" s="185"/>
      <c r="H45" s="189"/>
      <c r="I45" s="189"/>
      <c r="J45" s="189"/>
      <c r="K45" s="189"/>
      <c r="L45" s="189"/>
      <c r="M45" s="189"/>
      <c r="N45" s="189"/>
      <c r="O45" s="189"/>
      <c r="P45" s="189"/>
      <c r="Q45" s="189"/>
      <c r="R45" s="189"/>
      <c r="S45" s="189"/>
    </row>
    <row r="46" spans="2:19" ht="15" customHeight="1">
      <c r="B46" s="208"/>
      <c r="C46" s="163"/>
      <c r="D46" s="214"/>
      <c r="E46" s="189"/>
      <c r="F46" s="254">
        <f t="shared" si="0"/>
        <v>0</v>
      </c>
      <c r="G46" s="185"/>
      <c r="H46" s="189"/>
      <c r="I46" s="189"/>
      <c r="J46" s="189"/>
      <c r="K46" s="189"/>
      <c r="L46" s="189"/>
      <c r="M46" s="189"/>
      <c r="N46" s="189"/>
      <c r="O46" s="189"/>
      <c r="P46" s="189"/>
      <c r="Q46" s="189"/>
      <c r="R46" s="189"/>
      <c r="S46" s="189"/>
    </row>
    <row r="47" spans="2:19" ht="15" customHeight="1">
      <c r="B47" s="208"/>
      <c r="C47" s="163"/>
      <c r="D47" s="214"/>
      <c r="E47" s="189"/>
      <c r="F47" s="254">
        <f t="shared" si="0"/>
        <v>0</v>
      </c>
      <c r="G47" s="185"/>
      <c r="H47" s="189"/>
      <c r="I47" s="189"/>
      <c r="J47" s="189"/>
      <c r="K47" s="189"/>
      <c r="L47" s="189"/>
      <c r="M47" s="189"/>
      <c r="N47" s="189"/>
      <c r="O47" s="189"/>
      <c r="P47" s="189"/>
      <c r="Q47" s="189"/>
      <c r="R47" s="189"/>
      <c r="S47" s="189"/>
    </row>
    <row r="48" spans="2:19" ht="15" customHeight="1">
      <c r="B48" s="208"/>
      <c r="C48" s="163"/>
      <c r="D48" s="214"/>
      <c r="E48" s="189"/>
      <c r="F48" s="254">
        <f t="shared" si="0"/>
        <v>0</v>
      </c>
      <c r="G48" s="185"/>
      <c r="H48" s="189"/>
      <c r="I48" s="189"/>
      <c r="J48" s="189"/>
      <c r="K48" s="189"/>
      <c r="L48" s="189"/>
      <c r="M48" s="189"/>
      <c r="N48" s="189"/>
      <c r="O48" s="189"/>
      <c r="P48" s="189"/>
      <c r="Q48" s="189"/>
      <c r="R48" s="189"/>
      <c r="S48" s="189"/>
    </row>
    <row r="49" spans="2:19" ht="15" customHeight="1">
      <c r="B49" s="208"/>
      <c r="C49" s="163"/>
      <c r="D49" s="214"/>
      <c r="E49" s="189"/>
      <c r="F49" s="254">
        <f t="shared" si="0"/>
        <v>0</v>
      </c>
      <c r="G49" s="185"/>
      <c r="H49" s="189"/>
      <c r="I49" s="189"/>
      <c r="J49" s="189"/>
      <c r="K49" s="189"/>
      <c r="L49" s="189"/>
      <c r="M49" s="189"/>
      <c r="N49" s="189"/>
      <c r="O49" s="189"/>
      <c r="P49" s="189"/>
      <c r="Q49" s="189"/>
      <c r="R49" s="189"/>
      <c r="S49" s="189"/>
    </row>
    <row r="50" spans="2:19" ht="15" customHeight="1">
      <c r="B50" s="208"/>
      <c r="C50" s="163"/>
      <c r="D50" s="214"/>
      <c r="E50" s="189"/>
      <c r="F50" s="254">
        <f t="shared" si="0"/>
        <v>0</v>
      </c>
      <c r="G50" s="185"/>
      <c r="H50" s="189"/>
      <c r="I50" s="189"/>
      <c r="J50" s="189"/>
      <c r="K50" s="189"/>
      <c r="L50" s="189"/>
      <c r="M50" s="189"/>
      <c r="N50" s="189"/>
      <c r="O50" s="189"/>
      <c r="P50" s="189"/>
      <c r="Q50" s="189"/>
      <c r="R50" s="189"/>
      <c r="S50" s="189"/>
    </row>
    <row r="51" spans="2:19" ht="15" customHeight="1" thickBot="1">
      <c r="B51" s="208"/>
      <c r="C51" s="163"/>
      <c r="D51" s="214"/>
      <c r="E51" s="189"/>
      <c r="F51" s="254">
        <f t="shared" si="0"/>
        <v>0</v>
      </c>
      <c r="G51" s="186"/>
      <c r="H51" s="189"/>
      <c r="I51" s="189"/>
      <c r="J51" s="189"/>
      <c r="K51" s="189"/>
      <c r="L51" s="189"/>
      <c r="M51" s="189"/>
      <c r="N51" s="189"/>
      <c r="O51" s="189"/>
      <c r="P51" s="189"/>
      <c r="Q51" s="189"/>
      <c r="R51" s="189"/>
      <c r="S51" s="189"/>
    </row>
    <row r="52" spans="2:19" ht="27" customHeight="1" thickBot="1">
      <c r="B52" s="92"/>
      <c r="C52" s="106"/>
      <c r="D52" s="107" t="s">
        <v>2</v>
      </c>
      <c r="E52" s="255">
        <f>SUM(E8:E51)</f>
        <v>0</v>
      </c>
      <c r="F52" s="187"/>
      <c r="G52" s="188"/>
      <c r="H52" s="257">
        <f>SUM(H8:H51)</f>
        <v>0</v>
      </c>
      <c r="I52" s="258">
        <f>SUM(I8:I51)</f>
        <v>0</v>
      </c>
      <c r="J52" s="258">
        <f aca="true" t="shared" si="1" ref="J52:S52">SUM(J8:J51)</f>
        <v>0</v>
      </c>
      <c r="K52" s="258">
        <f t="shared" si="1"/>
        <v>0</v>
      </c>
      <c r="L52" s="258">
        <f t="shared" si="1"/>
        <v>0</v>
      </c>
      <c r="M52" s="258">
        <f t="shared" si="1"/>
        <v>0</v>
      </c>
      <c r="N52" s="258">
        <f t="shared" si="1"/>
        <v>0</v>
      </c>
      <c r="O52" s="258">
        <f t="shared" si="1"/>
        <v>0</v>
      </c>
      <c r="P52" s="258">
        <f t="shared" si="1"/>
        <v>0</v>
      </c>
      <c r="Q52" s="258">
        <f t="shared" si="1"/>
        <v>0</v>
      </c>
      <c r="R52" s="258">
        <f t="shared" si="1"/>
        <v>0</v>
      </c>
      <c r="S52" s="259">
        <f t="shared" si="1"/>
        <v>0</v>
      </c>
    </row>
    <row r="53" spans="2:19" ht="16.5" thickBot="1">
      <c r="B53" s="96"/>
      <c r="C53" s="110"/>
      <c r="D53" s="111" t="s">
        <v>22</v>
      </c>
      <c r="E53" s="256">
        <f>SUM(H52:S52)</f>
        <v>0</v>
      </c>
      <c r="F53" s="127"/>
      <c r="G53" s="113"/>
      <c r="H53" s="99" t="s">
        <v>101</v>
      </c>
      <c r="I53" s="99"/>
      <c r="J53" s="99"/>
      <c r="K53" s="99"/>
      <c r="L53" s="99"/>
      <c r="M53" s="99"/>
      <c r="N53" s="99"/>
      <c r="O53" s="99"/>
      <c r="P53" s="99"/>
      <c r="Q53" s="99"/>
      <c r="R53" s="99"/>
      <c r="S53" s="100"/>
    </row>
    <row r="54" spans="2:19" ht="16.5" thickTop="1">
      <c r="B54" s="114"/>
      <c r="C54" s="175"/>
      <c r="D54" s="175"/>
      <c r="E54" s="112">
        <f>IF(E52&lt;&gt;E53,"Not In Balance","")</f>
      </c>
      <c r="F54" s="128"/>
      <c r="G54" s="116"/>
      <c r="H54" s="99"/>
      <c r="I54" s="99"/>
      <c r="J54" s="99"/>
      <c r="K54" s="99"/>
      <c r="L54" s="99"/>
      <c r="M54" s="99"/>
      <c r="N54" s="99"/>
      <c r="O54" s="99"/>
      <c r="P54" s="99"/>
      <c r="Q54" s="99"/>
      <c r="R54" s="99"/>
      <c r="S54" s="100"/>
    </row>
    <row r="55" spans="2:19" ht="15.75">
      <c r="B55" s="117"/>
      <c r="C55" s="118"/>
      <c r="D55" s="116"/>
      <c r="E55" s="30"/>
      <c r="F55" s="30"/>
      <c r="G55" s="30"/>
      <c r="H55" s="205" t="s">
        <v>27</v>
      </c>
      <c r="I55" s="204"/>
      <c r="J55" s="99"/>
      <c r="K55" s="99"/>
      <c r="L55" s="99"/>
      <c r="M55" s="99"/>
      <c r="N55" s="99"/>
      <c r="O55" s="99"/>
      <c r="P55" s="99"/>
      <c r="Q55" s="99"/>
      <c r="R55" s="99"/>
      <c r="S55" s="100"/>
    </row>
    <row r="56" spans="2:19" ht="15.75">
      <c r="B56" s="114"/>
      <c r="C56" s="115"/>
      <c r="D56" s="30"/>
      <c r="E56" s="30"/>
      <c r="F56" s="30"/>
      <c r="G56" s="30"/>
      <c r="H56" s="99"/>
      <c r="I56" s="99"/>
      <c r="J56" s="99"/>
      <c r="K56" s="99"/>
      <c r="L56" s="99"/>
      <c r="M56" s="99"/>
      <c r="N56" s="99"/>
      <c r="O56" s="99"/>
      <c r="P56" s="99"/>
      <c r="Q56" s="99"/>
      <c r="R56" s="99"/>
      <c r="S56" s="100"/>
    </row>
    <row r="57" spans="2:19" ht="15.75">
      <c r="B57" s="114"/>
      <c r="C57" s="115"/>
      <c r="D57" s="30"/>
      <c r="E57" s="116"/>
      <c r="F57" s="119"/>
      <c r="G57" s="116"/>
      <c r="H57" s="120"/>
      <c r="I57" s="120"/>
      <c r="J57" s="99"/>
      <c r="K57" s="99"/>
      <c r="L57" s="99"/>
      <c r="M57" s="99"/>
      <c r="N57" s="99"/>
      <c r="O57" s="99"/>
      <c r="P57" s="99"/>
      <c r="Q57" s="99"/>
      <c r="R57" s="99"/>
      <c r="S57" s="100"/>
    </row>
    <row r="58" spans="5:9" ht="15.75">
      <c r="E58" s="61"/>
      <c r="F58" s="61"/>
      <c r="G58" s="61"/>
      <c r="H58" s="46"/>
      <c r="I58" s="65"/>
    </row>
    <row r="59" spans="5:9" ht="15.75">
      <c r="E59" s="61"/>
      <c r="F59" s="61"/>
      <c r="G59" s="61"/>
      <c r="H59" s="46"/>
      <c r="I59" s="46"/>
    </row>
    <row r="60" spans="5:9" ht="15.75">
      <c r="E60" s="64"/>
      <c r="F60" s="61"/>
      <c r="G60" s="61"/>
      <c r="H60" s="46"/>
      <c r="I60" s="46"/>
    </row>
    <row r="61" spans="5:9" ht="15.75">
      <c r="E61" s="61"/>
      <c r="F61" s="61"/>
      <c r="G61" s="61"/>
      <c r="H61" s="46"/>
      <c r="I61" s="46"/>
    </row>
    <row r="62" spans="5:9" ht="15.75">
      <c r="E62" s="61"/>
      <c r="F62" s="64"/>
      <c r="G62" s="61"/>
      <c r="H62" s="46"/>
      <c r="I62" s="46"/>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1"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
</oddHeader>
  </headerFooter>
</worksheet>
</file>

<file path=xl/worksheets/sheet16.xml><?xml version="1.0" encoding="utf-8"?>
<worksheet xmlns="http://schemas.openxmlformats.org/spreadsheetml/2006/main" xmlns:r="http://schemas.openxmlformats.org/officeDocument/2006/relationships">
  <sheetPr>
    <tabColor rgb="FFFF0000"/>
    <pageSetUpPr fitToPage="1"/>
  </sheetPr>
  <dimension ref="B2:J38"/>
  <sheetViews>
    <sheetView zoomScalePageLayoutView="0" workbookViewId="0" topLeftCell="A1">
      <selection activeCell="P55" sqref="P55"/>
    </sheetView>
  </sheetViews>
  <sheetFormatPr defaultColWidth="9.140625" defaultRowHeight="12.75"/>
  <cols>
    <col min="1" max="1" width="2.7109375" style="29" customWidth="1"/>
    <col min="2" max="2" width="10.421875" style="42" customWidth="1"/>
    <col min="3" max="3" width="23.140625" style="29" customWidth="1"/>
    <col min="4" max="4" width="23.57421875" style="29" customWidth="1"/>
    <col min="5" max="10" width="10.57421875" style="29" customWidth="1"/>
    <col min="11" max="16384" width="9.140625" style="29" customWidth="1"/>
  </cols>
  <sheetData>
    <row r="1" ht="12" customHeight="1"/>
    <row r="2" spans="2:10" ht="18.75">
      <c r="B2" s="77" t="str">
        <f>CONCATENATE("",Input!C7," Recreation Commission")</f>
        <v> Recreation Commission</v>
      </c>
      <c r="C2" s="78"/>
      <c r="D2" s="78"/>
      <c r="E2" s="79"/>
      <c r="F2" s="79"/>
      <c r="G2" s="79"/>
      <c r="H2" s="79"/>
      <c r="I2" s="79"/>
      <c r="J2" s="79"/>
    </row>
    <row r="3" spans="2:10" s="31" customFormat="1" ht="15.75">
      <c r="B3" s="76" t="str">
        <f>CONCATENATE("Unpaid Bills at Year-End ",Input!C8," (do not list if recorded as an expenditure)")</f>
        <v>Unpaid Bills at Year-End  (do not list if recorded as an expenditure)</v>
      </c>
      <c r="C3" s="76"/>
      <c r="D3" s="76"/>
      <c r="E3" s="76"/>
      <c r="F3" s="76"/>
      <c r="G3" s="76"/>
      <c r="H3" s="76"/>
      <c r="I3" s="76"/>
      <c r="J3" s="76"/>
    </row>
    <row r="4" ht="15.75">
      <c r="E4" s="66"/>
    </row>
    <row r="5" spans="2:10" s="67" customFormat="1" ht="36" customHeight="1">
      <c r="B5" s="170" t="s">
        <v>17</v>
      </c>
      <c r="C5" s="171" t="s">
        <v>18</v>
      </c>
      <c r="D5" s="171" t="s">
        <v>19</v>
      </c>
      <c r="E5" s="245" t="str">
        <f>CONCATENATE("",Input!C15)</f>
        <v>General</v>
      </c>
      <c r="F5" s="245" t="str">
        <f>CONCATENATE("",Input!C16)</f>
        <v>Employee Benefits</v>
      </c>
      <c r="G5" s="245">
        <f>CONCATENATE("",Input!C17)</f>
      </c>
      <c r="H5" s="245">
        <f>CONCATENATE("",Input!C18)</f>
      </c>
      <c r="I5" s="245">
        <f>CONCATENATE("",Input!C19)</f>
      </c>
      <c r="J5" s="245">
        <f>CONCATENATE("",Input!C20)</f>
      </c>
    </row>
    <row r="6" spans="2:10" s="32" customFormat="1" ht="15" customHeight="1">
      <c r="B6" s="163"/>
      <c r="C6" s="163"/>
      <c r="D6" s="163"/>
      <c r="E6" s="206"/>
      <c r="F6" s="206"/>
      <c r="G6" s="206"/>
      <c r="H6" s="206"/>
      <c r="I6" s="206"/>
      <c r="J6" s="206"/>
    </row>
    <row r="7" spans="2:10" s="32" customFormat="1" ht="15" customHeight="1">
      <c r="B7" s="163"/>
      <c r="C7" s="163"/>
      <c r="D7" s="163"/>
      <c r="E7" s="206"/>
      <c r="F7" s="206"/>
      <c r="G7" s="206"/>
      <c r="H7" s="206"/>
      <c r="I7" s="206"/>
      <c r="J7" s="206"/>
    </row>
    <row r="8" spans="2:10" s="32" customFormat="1" ht="15" customHeight="1">
      <c r="B8" s="163"/>
      <c r="C8" s="163"/>
      <c r="D8" s="163"/>
      <c r="E8" s="206"/>
      <c r="F8" s="206"/>
      <c r="G8" s="206"/>
      <c r="H8" s="206"/>
      <c r="I8" s="206"/>
      <c r="J8" s="206"/>
    </row>
    <row r="9" spans="2:10" s="32" customFormat="1" ht="15" customHeight="1">
      <c r="B9" s="163"/>
      <c r="C9" s="163"/>
      <c r="D9" s="163"/>
      <c r="E9" s="206"/>
      <c r="F9" s="206"/>
      <c r="G9" s="206"/>
      <c r="H9" s="206"/>
      <c r="I9" s="206"/>
      <c r="J9" s="206"/>
    </row>
    <row r="10" spans="2:10" s="32" customFormat="1" ht="15" customHeight="1">
      <c r="B10" s="163"/>
      <c r="C10" s="163"/>
      <c r="D10" s="163"/>
      <c r="E10" s="206"/>
      <c r="F10" s="206"/>
      <c r="G10" s="206"/>
      <c r="H10" s="206"/>
      <c r="I10" s="206"/>
      <c r="J10" s="206"/>
    </row>
    <row r="11" spans="2:10" s="32" customFormat="1" ht="15" customHeight="1">
      <c r="B11" s="163"/>
      <c r="C11" s="163"/>
      <c r="D11" s="163"/>
      <c r="E11" s="206"/>
      <c r="F11" s="206"/>
      <c r="G11" s="206"/>
      <c r="H11" s="206"/>
      <c r="I11" s="206"/>
      <c r="J11" s="206"/>
    </row>
    <row r="12" spans="2:10" s="32" customFormat="1" ht="15" customHeight="1">
      <c r="B12" s="163"/>
      <c r="C12" s="163"/>
      <c r="D12" s="163"/>
      <c r="E12" s="206"/>
      <c r="F12" s="206"/>
      <c r="G12" s="206"/>
      <c r="H12" s="206"/>
      <c r="I12" s="206"/>
      <c r="J12" s="206"/>
    </row>
    <row r="13" spans="2:10" s="32" customFormat="1" ht="15" customHeight="1">
      <c r="B13" s="163"/>
      <c r="C13" s="163"/>
      <c r="D13" s="163"/>
      <c r="E13" s="206"/>
      <c r="F13" s="206"/>
      <c r="G13" s="206"/>
      <c r="H13" s="206"/>
      <c r="I13" s="206"/>
      <c r="J13" s="206"/>
    </row>
    <row r="14" spans="2:10" s="32" customFormat="1" ht="15" customHeight="1">
      <c r="B14" s="163"/>
      <c r="C14" s="163"/>
      <c r="D14" s="163"/>
      <c r="E14" s="206"/>
      <c r="F14" s="206"/>
      <c r="G14" s="206"/>
      <c r="H14" s="206"/>
      <c r="I14" s="206"/>
      <c r="J14" s="206"/>
    </row>
    <row r="15" spans="2:10" s="32" customFormat="1" ht="15" customHeight="1">
      <c r="B15" s="163"/>
      <c r="C15" s="163"/>
      <c r="D15" s="163"/>
      <c r="E15" s="206"/>
      <c r="F15" s="206"/>
      <c r="G15" s="206"/>
      <c r="H15" s="206"/>
      <c r="I15" s="206"/>
      <c r="J15" s="206"/>
    </row>
    <row r="16" spans="2:10" s="32" customFormat="1" ht="15" customHeight="1">
      <c r="B16" s="163"/>
      <c r="C16" s="163"/>
      <c r="D16" s="163"/>
      <c r="E16" s="206"/>
      <c r="F16" s="206"/>
      <c r="G16" s="206"/>
      <c r="H16" s="206"/>
      <c r="I16" s="206"/>
      <c r="J16" s="206"/>
    </row>
    <row r="17" spans="2:10" s="32" customFormat="1" ht="15" customHeight="1">
      <c r="B17" s="163"/>
      <c r="C17" s="163"/>
      <c r="D17" s="163"/>
      <c r="E17" s="206"/>
      <c r="F17" s="206"/>
      <c r="G17" s="206"/>
      <c r="H17" s="206"/>
      <c r="I17" s="206"/>
      <c r="J17" s="206"/>
    </row>
    <row r="18" spans="2:10" s="32" customFormat="1" ht="15" customHeight="1">
      <c r="B18" s="163"/>
      <c r="C18" s="163"/>
      <c r="D18" s="163"/>
      <c r="E18" s="206"/>
      <c r="F18" s="206"/>
      <c r="G18" s="206"/>
      <c r="H18" s="206"/>
      <c r="I18" s="206"/>
      <c r="J18" s="206"/>
    </row>
    <row r="19" spans="2:10" s="32" customFormat="1" ht="15" customHeight="1">
      <c r="B19" s="163"/>
      <c r="C19" s="163"/>
      <c r="D19" s="163"/>
      <c r="E19" s="206"/>
      <c r="F19" s="206"/>
      <c r="G19" s="206"/>
      <c r="H19" s="206"/>
      <c r="I19" s="206"/>
      <c r="J19" s="206"/>
    </row>
    <row r="20" spans="2:10" s="32" customFormat="1" ht="15" customHeight="1">
      <c r="B20" s="163"/>
      <c r="C20" s="163"/>
      <c r="D20" s="163"/>
      <c r="E20" s="206"/>
      <c r="F20" s="206"/>
      <c r="G20" s="206"/>
      <c r="H20" s="206"/>
      <c r="I20" s="206"/>
      <c r="J20" s="206"/>
    </row>
    <row r="21" spans="2:10" s="32" customFormat="1" ht="15" customHeight="1">
      <c r="B21" s="163"/>
      <c r="C21" s="163"/>
      <c r="D21" s="163"/>
      <c r="E21" s="206"/>
      <c r="F21" s="206"/>
      <c r="G21" s="206"/>
      <c r="H21" s="206"/>
      <c r="I21" s="206"/>
      <c r="J21" s="206"/>
    </row>
    <row r="22" spans="2:10" s="32" customFormat="1" ht="15" customHeight="1">
      <c r="B22" s="163"/>
      <c r="C22" s="163"/>
      <c r="D22" s="163"/>
      <c r="E22" s="206"/>
      <c r="F22" s="206"/>
      <c r="G22" s="206"/>
      <c r="H22" s="206"/>
      <c r="I22" s="206"/>
      <c r="J22" s="206"/>
    </row>
    <row r="23" spans="2:10" s="32" customFormat="1" ht="15" customHeight="1">
      <c r="B23" s="163"/>
      <c r="C23" s="163"/>
      <c r="D23" s="163"/>
      <c r="E23" s="206"/>
      <c r="F23" s="206"/>
      <c r="G23" s="206"/>
      <c r="H23" s="206"/>
      <c r="I23" s="206"/>
      <c r="J23" s="206"/>
    </row>
    <row r="24" spans="2:10" s="32" customFormat="1" ht="15" customHeight="1">
      <c r="B24" s="163"/>
      <c r="C24" s="163"/>
      <c r="D24" s="163"/>
      <c r="E24" s="206"/>
      <c r="F24" s="206"/>
      <c r="G24" s="206"/>
      <c r="H24" s="206"/>
      <c r="I24" s="206"/>
      <c r="J24" s="206"/>
    </row>
    <row r="25" spans="2:10" s="32" customFormat="1" ht="15" customHeight="1">
      <c r="B25" s="163"/>
      <c r="C25" s="163"/>
      <c r="D25" s="163"/>
      <c r="E25" s="206"/>
      <c r="F25" s="206"/>
      <c r="G25" s="206"/>
      <c r="H25" s="206"/>
      <c r="I25" s="206"/>
      <c r="J25" s="206"/>
    </row>
    <row r="26" spans="2:10" s="32" customFormat="1" ht="15" customHeight="1">
      <c r="B26" s="163"/>
      <c r="C26" s="163"/>
      <c r="D26" s="163"/>
      <c r="E26" s="206"/>
      <c r="F26" s="206"/>
      <c r="G26" s="206"/>
      <c r="H26" s="206"/>
      <c r="I26" s="206"/>
      <c r="J26" s="206"/>
    </row>
    <row r="27" spans="2:10" s="32" customFormat="1" ht="15" customHeight="1">
      <c r="B27" s="163"/>
      <c r="C27" s="163"/>
      <c r="D27" s="163"/>
      <c r="E27" s="206"/>
      <c r="F27" s="206"/>
      <c r="G27" s="206"/>
      <c r="H27" s="206"/>
      <c r="I27" s="206"/>
      <c r="J27" s="206"/>
    </row>
    <row r="28" spans="2:10" s="32" customFormat="1" ht="15" customHeight="1">
      <c r="B28" s="163"/>
      <c r="C28" s="163"/>
      <c r="D28" s="163"/>
      <c r="E28" s="206"/>
      <c r="F28" s="206"/>
      <c r="G28" s="206"/>
      <c r="H28" s="206"/>
      <c r="I28" s="206"/>
      <c r="J28" s="206"/>
    </row>
    <row r="29" spans="2:10" s="32" customFormat="1" ht="15" customHeight="1">
      <c r="B29" s="163"/>
      <c r="C29" s="163"/>
      <c r="D29" s="163"/>
      <c r="E29" s="206"/>
      <c r="F29" s="206"/>
      <c r="G29" s="206"/>
      <c r="H29" s="206"/>
      <c r="I29" s="206"/>
      <c r="J29" s="206"/>
    </row>
    <row r="30" spans="2:10" s="32" customFormat="1" ht="15" customHeight="1">
      <c r="B30" s="163"/>
      <c r="C30" s="163"/>
      <c r="D30" s="163"/>
      <c r="E30" s="206"/>
      <c r="F30" s="206"/>
      <c r="G30" s="206"/>
      <c r="H30" s="206"/>
      <c r="I30" s="206"/>
      <c r="J30" s="206"/>
    </row>
    <row r="31" spans="2:10" s="32" customFormat="1" ht="15" customHeight="1">
      <c r="B31" s="163"/>
      <c r="C31" s="163"/>
      <c r="D31" s="163"/>
      <c r="E31" s="206"/>
      <c r="F31" s="206"/>
      <c r="G31" s="206"/>
      <c r="H31" s="206"/>
      <c r="I31" s="206"/>
      <c r="J31" s="206"/>
    </row>
    <row r="32" spans="2:10" s="32" customFormat="1" ht="15" customHeight="1">
      <c r="B32" s="163"/>
      <c r="C32" s="163"/>
      <c r="D32" s="163"/>
      <c r="E32" s="206"/>
      <c r="F32" s="206"/>
      <c r="G32" s="206"/>
      <c r="H32" s="206"/>
      <c r="I32" s="206"/>
      <c r="J32" s="206"/>
    </row>
    <row r="33" spans="2:10" s="32" customFormat="1" ht="15" customHeight="1">
      <c r="B33" s="163"/>
      <c r="C33" s="163"/>
      <c r="D33" s="163"/>
      <c r="E33" s="206"/>
      <c r="F33" s="206"/>
      <c r="G33" s="206"/>
      <c r="H33" s="206"/>
      <c r="I33" s="206"/>
      <c r="J33" s="206"/>
    </row>
    <row r="34" spans="2:10" s="32" customFormat="1" ht="15" customHeight="1" thickBot="1">
      <c r="B34" s="163"/>
      <c r="C34" s="163"/>
      <c r="D34" s="163"/>
      <c r="E34" s="206"/>
      <c r="F34" s="206"/>
      <c r="G34" s="206"/>
      <c r="H34" s="206"/>
      <c r="I34" s="206"/>
      <c r="J34" s="206"/>
    </row>
    <row r="35" spans="2:10" ht="26.25" customHeight="1" thickBot="1">
      <c r="B35" s="246" t="s">
        <v>13</v>
      </c>
      <c r="C35" s="247"/>
      <c r="D35" s="248"/>
      <c r="E35" s="249">
        <f aca="true" t="shared" si="0" ref="E35:J35">SUM(E6:E34)</f>
        <v>0</v>
      </c>
      <c r="F35" s="249">
        <f t="shared" si="0"/>
        <v>0</v>
      </c>
      <c r="G35" s="249">
        <f t="shared" si="0"/>
        <v>0</v>
      </c>
      <c r="H35" s="249">
        <f t="shared" si="0"/>
        <v>0</v>
      </c>
      <c r="I35" s="250">
        <f t="shared" si="0"/>
        <v>0</v>
      </c>
      <c r="J35" s="251">
        <f t="shared" si="0"/>
        <v>0</v>
      </c>
    </row>
    <row r="38" spans="5:6" ht="15.75">
      <c r="E38" s="47" t="s">
        <v>27</v>
      </c>
      <c r="F38" s="48"/>
    </row>
  </sheetData>
  <sheetProtection sheet="1"/>
  <printOptions/>
  <pageMargins left="0.54" right="0.3" top="1" bottom="1" header="0.5" footer="0.5"/>
  <pageSetup blackAndWhite="1" fitToHeight="1" fitToWidth="1" horizontalDpi="600" verticalDpi="600" orientation="landscape" scale="80" r:id="rId1"/>
  <headerFooter alignWithMargins="0">
    <oddHeader>&amp;RState of Kansas
Detail for Annual Report
</oddHeader>
  </headerFooter>
</worksheet>
</file>

<file path=xl/worksheets/sheet17.xml><?xml version="1.0" encoding="utf-8"?>
<worksheet xmlns="http://schemas.openxmlformats.org/spreadsheetml/2006/main" xmlns:r="http://schemas.openxmlformats.org/officeDocument/2006/relationships">
  <dimension ref="A1:A4"/>
  <sheetViews>
    <sheetView zoomScalePageLayoutView="0" workbookViewId="0" topLeftCell="A1">
      <selection activeCell="I31" sqref="I31"/>
    </sheetView>
  </sheetViews>
  <sheetFormatPr defaultColWidth="9.140625" defaultRowHeight="12.75"/>
  <cols>
    <col min="1" max="1" width="90.421875" style="18" customWidth="1"/>
    <col min="2" max="16384" width="9.140625" style="18" customWidth="1"/>
  </cols>
  <sheetData>
    <row r="1" ht="15.75">
      <c r="A1" s="244" t="s">
        <v>122</v>
      </c>
    </row>
    <row r="2" ht="15.75">
      <c r="A2" s="29" t="s">
        <v>123</v>
      </c>
    </row>
    <row r="4" ht="15.75">
      <c r="A4" s="244" t="s">
        <v>103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3:I51"/>
  <sheetViews>
    <sheetView zoomScalePageLayoutView="0" workbookViewId="0" topLeftCell="A1">
      <selection activeCell="M32" sqref="M32"/>
    </sheetView>
  </sheetViews>
  <sheetFormatPr defaultColWidth="9.140625" defaultRowHeight="12.75"/>
  <cols>
    <col min="1" max="1" width="2.7109375" style="0" customWidth="1"/>
    <col min="2" max="2" width="29.00390625" style="0" customWidth="1"/>
    <col min="3" max="3" width="18.28125" style="0" customWidth="1"/>
    <col min="4" max="4" width="0.5625" style="0" customWidth="1"/>
    <col min="5" max="6" width="14.8515625" style="0" customWidth="1"/>
    <col min="7" max="9" width="14.00390625" style="0" customWidth="1"/>
  </cols>
  <sheetData>
    <row r="2" ht="12" customHeight="1"/>
    <row r="3" spans="2:9" ht="12.75">
      <c r="B3" s="81" t="s">
        <v>95</v>
      </c>
      <c r="C3" s="81"/>
      <c r="D3" s="81"/>
      <c r="E3" s="81"/>
      <c r="F3" s="81"/>
      <c r="G3" s="81"/>
      <c r="H3" s="81"/>
      <c r="I3" s="81"/>
    </row>
    <row r="4" spans="2:9" ht="12.75">
      <c r="B4" s="81"/>
      <c r="C4" s="81"/>
      <c r="D4" s="81"/>
      <c r="E4" s="81"/>
      <c r="F4" s="81"/>
      <c r="G4" s="81"/>
      <c r="H4" s="81"/>
      <c r="I4" s="81"/>
    </row>
    <row r="6" spans="2:3" ht="12.75">
      <c r="B6" s="81" t="s">
        <v>49</v>
      </c>
      <c r="C6" s="155"/>
    </row>
    <row r="7" spans="2:3" ht="12.75">
      <c r="B7" s="81" t="s">
        <v>50</v>
      </c>
      <c r="C7" s="155"/>
    </row>
    <row r="8" spans="2:5" ht="12.75">
      <c r="B8" s="81" t="s">
        <v>53</v>
      </c>
      <c r="C8" s="156"/>
      <c r="E8" s="75" t="s">
        <v>59</v>
      </c>
    </row>
    <row r="9" spans="2:5" ht="12.75">
      <c r="B9" s="81"/>
      <c r="C9" s="16"/>
      <c r="E9" s="75"/>
    </row>
    <row r="10" spans="2:5" ht="12.75">
      <c r="B10" s="81"/>
      <c r="C10" s="16"/>
      <c r="E10" s="75"/>
    </row>
    <row r="11" ht="12.75">
      <c r="C11" s="16"/>
    </row>
    <row r="12" spans="2:6" ht="12.75">
      <c r="B12" s="321" t="str">
        <f>CONCATENATE("Information Comes From the ",C8," Budget")</f>
        <v>Information Comes From the  Budget</v>
      </c>
      <c r="C12" s="322"/>
      <c r="D12" s="322"/>
      <c r="E12" s="322"/>
      <c r="F12" s="323"/>
    </row>
    <row r="13" spans="2:8" ht="12.75">
      <c r="B13" s="19" t="s">
        <v>32</v>
      </c>
      <c r="C13" s="20"/>
      <c r="D13" s="21"/>
      <c r="E13" s="22" t="s">
        <v>43</v>
      </c>
      <c r="F13" s="22" t="s">
        <v>43</v>
      </c>
      <c r="G13" s="80" t="s">
        <v>56</v>
      </c>
      <c r="H13" s="75" t="s">
        <v>57</v>
      </c>
    </row>
    <row r="14" spans="2:8" ht="12.75">
      <c r="B14" s="82" t="s">
        <v>31</v>
      </c>
      <c r="C14" s="23" t="s">
        <v>33</v>
      </c>
      <c r="D14" s="21"/>
      <c r="E14" s="24" t="s">
        <v>54</v>
      </c>
      <c r="F14" s="24" t="s">
        <v>55</v>
      </c>
      <c r="H14" s="75" t="s">
        <v>60</v>
      </c>
    </row>
    <row r="15" spans="3:8" ht="12.75">
      <c r="C15" s="157" t="s">
        <v>46</v>
      </c>
      <c r="D15" s="14"/>
      <c r="E15" s="153"/>
      <c r="F15" s="153"/>
      <c r="H15" s="75" t="s">
        <v>61</v>
      </c>
    </row>
    <row r="16" spans="3:8" ht="12.75">
      <c r="C16" s="157" t="s">
        <v>58</v>
      </c>
      <c r="D16" s="15"/>
      <c r="E16" s="153"/>
      <c r="F16" s="153"/>
      <c r="H16" s="75" t="s">
        <v>96</v>
      </c>
    </row>
    <row r="17" spans="3:8" ht="12.75">
      <c r="C17" s="144"/>
      <c r="D17" s="15"/>
      <c r="E17" s="153"/>
      <c r="F17" s="153"/>
      <c r="H17" s="75" t="s">
        <v>62</v>
      </c>
    </row>
    <row r="18" spans="3:8" ht="12.75">
      <c r="C18" s="144"/>
      <c r="D18" s="15"/>
      <c r="E18" s="153"/>
      <c r="F18" s="153"/>
      <c r="H18" s="75"/>
    </row>
    <row r="19" spans="3:8" ht="12.75">
      <c r="C19" s="144"/>
      <c r="D19" s="15"/>
      <c r="E19" s="153"/>
      <c r="F19" s="153"/>
      <c r="H19" s="75" t="s">
        <v>97</v>
      </c>
    </row>
    <row r="20" spans="3:8" ht="12.75">
      <c r="C20" s="144"/>
      <c r="D20" s="15"/>
      <c r="E20" s="153"/>
      <c r="F20" s="153"/>
      <c r="G20" s="17"/>
      <c r="H20" s="75" t="s">
        <v>98</v>
      </c>
    </row>
    <row r="21" spans="3:8" ht="12.75">
      <c r="C21" s="238"/>
      <c r="D21" s="239"/>
      <c r="E21" s="240"/>
      <c r="F21" s="240"/>
      <c r="G21" s="17"/>
      <c r="H21" s="75"/>
    </row>
    <row r="22" spans="3:8" ht="12.75">
      <c r="C22" s="238"/>
      <c r="D22" s="239"/>
      <c r="E22" s="240"/>
      <c r="F22" s="240"/>
      <c r="G22" s="17"/>
      <c r="H22" s="75"/>
    </row>
    <row r="23" ht="12.75">
      <c r="C23" s="10"/>
    </row>
    <row r="24" spans="5:9" ht="12.75">
      <c r="E24" s="317" t="str">
        <f>CONCATENATE("Total Cash at Beginning of Fiscal Year ",C8,"")</f>
        <v>Total Cash at Beginning of Fiscal Year </v>
      </c>
      <c r="F24" s="318"/>
      <c r="G24" s="318"/>
      <c r="H24" s="319"/>
      <c r="I24" s="320"/>
    </row>
    <row r="25" spans="3:9" ht="12.75">
      <c r="C25" s="4" t="str">
        <f>CONCATENATE("Beginning FY ",C8,"")</f>
        <v>Beginning FY </v>
      </c>
      <c r="E25" s="9"/>
      <c r="F25" s="2"/>
      <c r="G25" s="9"/>
      <c r="H25" s="9"/>
      <c r="I25" s="3"/>
    </row>
    <row r="26" spans="2:9" ht="12.75">
      <c r="B26" s="12" t="s">
        <v>29</v>
      </c>
      <c r="C26" s="4" t="s">
        <v>34</v>
      </c>
      <c r="E26" s="7" t="s">
        <v>30</v>
      </c>
      <c r="F26" s="6" t="s">
        <v>37</v>
      </c>
      <c r="G26" s="7" t="s">
        <v>23</v>
      </c>
      <c r="H26" s="7" t="s">
        <v>24</v>
      </c>
      <c r="I26" s="8" t="s">
        <v>12</v>
      </c>
    </row>
    <row r="27" spans="2:9" ht="12.75">
      <c r="B27" s="312" t="str">
        <f aca="true" t="shared" si="0" ref="B27:B32">IF(C15="","",C15)</f>
        <v>General</v>
      </c>
      <c r="C27" s="313">
        <f aca="true" t="shared" si="1" ref="C27:C32">SUM(E27:I27)</f>
        <v>100</v>
      </c>
      <c r="D27" s="1"/>
      <c r="E27" s="153">
        <v>100</v>
      </c>
      <c r="F27" s="154"/>
      <c r="G27" s="154"/>
      <c r="H27" s="154"/>
      <c r="I27" s="153"/>
    </row>
    <row r="28" spans="2:9" ht="12.75">
      <c r="B28" s="312" t="str">
        <f t="shared" si="0"/>
        <v>Employee Benefits</v>
      </c>
      <c r="C28" s="313">
        <f t="shared" si="1"/>
        <v>0</v>
      </c>
      <c r="D28" s="1"/>
      <c r="E28" s="153"/>
      <c r="F28" s="153"/>
      <c r="G28" s="153"/>
      <c r="H28" s="153"/>
      <c r="I28" s="153"/>
    </row>
    <row r="29" spans="2:9" ht="12.75">
      <c r="B29" s="312">
        <f t="shared" si="0"/>
      </c>
      <c r="C29" s="313">
        <f t="shared" si="1"/>
        <v>0</v>
      </c>
      <c r="D29" s="1"/>
      <c r="E29" s="153"/>
      <c r="F29" s="153"/>
      <c r="G29" s="153"/>
      <c r="H29" s="153"/>
      <c r="I29" s="153"/>
    </row>
    <row r="30" spans="2:9" ht="12.75">
      <c r="B30" s="312">
        <f t="shared" si="0"/>
      </c>
      <c r="C30" s="314">
        <f t="shared" si="1"/>
        <v>0</v>
      </c>
      <c r="D30" s="1"/>
      <c r="E30" s="153"/>
      <c r="F30" s="153"/>
      <c r="G30" s="153"/>
      <c r="H30" s="153"/>
      <c r="I30" s="153"/>
    </row>
    <row r="31" spans="2:9" ht="12.75">
      <c r="B31" s="312">
        <f t="shared" si="0"/>
      </c>
      <c r="C31" s="313">
        <f t="shared" si="1"/>
        <v>0</v>
      </c>
      <c r="D31" s="1"/>
      <c r="E31" s="153"/>
      <c r="F31" s="153"/>
      <c r="G31" s="153"/>
      <c r="H31" s="153"/>
      <c r="I31" s="153"/>
    </row>
    <row r="32" spans="2:9" ht="12.75">
      <c r="B32" s="312">
        <f t="shared" si="0"/>
      </c>
      <c r="C32" s="313">
        <f t="shared" si="1"/>
        <v>0</v>
      </c>
      <c r="D32" s="1"/>
      <c r="E32" s="153"/>
      <c r="F32" s="153"/>
      <c r="G32" s="153"/>
      <c r="H32" s="153"/>
      <c r="I32" s="153"/>
    </row>
    <row r="33" spans="2:4" ht="13.5" thickBot="1">
      <c r="B33" s="5" t="s">
        <v>26</v>
      </c>
      <c r="C33" s="315">
        <f>SUM(C27:C32)</f>
        <v>100</v>
      </c>
      <c r="D33" s="11"/>
    </row>
    <row r="34" ht="13.5" thickTop="1"/>
    <row r="37" spans="5:9" ht="12.75">
      <c r="E37" s="317" t="str">
        <f>CONCATENATE("Total Cash at End of Fiscal Year ",C8,"")</f>
        <v>Total Cash at End of Fiscal Year </v>
      </c>
      <c r="F37" s="318"/>
      <c r="G37" s="318"/>
      <c r="H37" s="318"/>
      <c r="I37" s="320"/>
    </row>
    <row r="38" spans="3:9" ht="12.75">
      <c r="C38" s="4" t="str">
        <f>CONCATENATE("Year-End FY ",C8,"")</f>
        <v>Year-End FY </v>
      </c>
      <c r="E38" s="9"/>
      <c r="F38" s="2"/>
      <c r="G38" s="9"/>
      <c r="H38" s="9"/>
      <c r="I38" s="3"/>
    </row>
    <row r="39" spans="2:9" ht="12.75">
      <c r="B39" s="13" t="s">
        <v>29</v>
      </c>
      <c r="C39" s="4" t="s">
        <v>34</v>
      </c>
      <c r="E39" s="7" t="s">
        <v>30</v>
      </c>
      <c r="F39" s="6" t="s">
        <v>37</v>
      </c>
      <c r="G39" s="7" t="s">
        <v>23</v>
      </c>
      <c r="H39" s="7" t="s">
        <v>24</v>
      </c>
      <c r="I39" s="8" t="s">
        <v>12</v>
      </c>
    </row>
    <row r="40" spans="2:9" ht="12.75">
      <c r="B40" s="316" t="str">
        <f>B27</f>
        <v>General</v>
      </c>
      <c r="C40" s="313">
        <f aca="true" t="shared" si="2" ref="C40:C45">SUM(E40:I40)</f>
        <v>0</v>
      </c>
      <c r="D40" s="1"/>
      <c r="E40" s="153"/>
      <c r="F40" s="154"/>
      <c r="G40" s="154"/>
      <c r="H40" s="154"/>
      <c r="I40" s="153"/>
    </row>
    <row r="41" spans="2:9" ht="12.75">
      <c r="B41" s="312" t="str">
        <f>IF(B28&gt;"",(B28),"")</f>
        <v>Employee Benefits</v>
      </c>
      <c r="C41" s="313">
        <f t="shared" si="2"/>
        <v>0</v>
      </c>
      <c r="D41" s="1"/>
      <c r="E41" s="153"/>
      <c r="F41" s="153"/>
      <c r="G41" s="153"/>
      <c r="H41" s="153"/>
      <c r="I41" s="153"/>
    </row>
    <row r="42" spans="2:9" ht="12.75">
      <c r="B42" s="312">
        <f>IF(B29&gt;"",(B29),"")</f>
      </c>
      <c r="C42" s="313">
        <f t="shared" si="2"/>
        <v>0</v>
      </c>
      <c r="D42" s="1"/>
      <c r="E42" s="153"/>
      <c r="F42" s="153"/>
      <c r="G42" s="153"/>
      <c r="H42" s="153"/>
      <c r="I42" s="153"/>
    </row>
    <row r="43" spans="2:9" ht="12.75">
      <c r="B43" s="312">
        <f>IF(B30&gt;"",(B30),"")</f>
      </c>
      <c r="C43" s="313">
        <f t="shared" si="2"/>
        <v>0</v>
      </c>
      <c r="D43" s="1"/>
      <c r="E43" s="153"/>
      <c r="F43" s="153"/>
      <c r="G43" s="153"/>
      <c r="H43" s="153"/>
      <c r="I43" s="153"/>
    </row>
    <row r="44" spans="2:9" ht="12.75">
      <c r="B44" s="312">
        <f>IF(B31&gt;"",(B31),"")</f>
      </c>
      <c r="C44" s="313">
        <f t="shared" si="2"/>
        <v>0</v>
      </c>
      <c r="D44" s="1"/>
      <c r="E44" s="153"/>
      <c r="F44" s="153"/>
      <c r="G44" s="153"/>
      <c r="H44" s="153"/>
      <c r="I44" s="153"/>
    </row>
    <row r="45" spans="2:9" ht="12.75">
      <c r="B45" s="312">
        <f>IF(B32&gt;"",(B32),"")</f>
      </c>
      <c r="C45" s="313">
        <f t="shared" si="2"/>
        <v>0</v>
      </c>
      <c r="D45" s="1"/>
      <c r="E45" s="153"/>
      <c r="F45" s="153"/>
      <c r="G45" s="153"/>
      <c r="H45" s="153"/>
      <c r="I45" s="153"/>
    </row>
    <row r="46" spans="2:4" ht="13.5" thickBot="1">
      <c r="B46" s="5" t="s">
        <v>26</v>
      </c>
      <c r="C46" s="315">
        <f>SUM(C40:C45)</f>
        <v>0</v>
      </c>
      <c r="D46" s="11"/>
    </row>
    <row r="47" ht="13.5" thickTop="1"/>
    <row r="49" ht="12.75">
      <c r="B49" s="75" t="s">
        <v>47</v>
      </c>
    </row>
    <row r="50" ht="12.75">
      <c r="B50" s="75" t="s">
        <v>48</v>
      </c>
    </row>
    <row r="51" ht="12.75">
      <c r="B51" s="11"/>
    </row>
  </sheetData>
  <sheetProtection sheet="1"/>
  <mergeCells count="3">
    <mergeCell ref="E24:I24"/>
    <mergeCell ref="E37:I37"/>
    <mergeCell ref="B12:F12"/>
  </mergeCells>
  <printOptions/>
  <pageMargins left="0.54" right="0.49" top="1" bottom="1" header="0.5" footer="0.5"/>
  <pageSetup blackAndWhite="1"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2:K44"/>
  <sheetViews>
    <sheetView zoomScalePageLayoutView="0" workbookViewId="0" topLeftCell="A1">
      <selection activeCell="P32" sqref="P32"/>
    </sheetView>
  </sheetViews>
  <sheetFormatPr defaultColWidth="9.140625" defaultRowHeight="12.75"/>
  <cols>
    <col min="1" max="1" width="2.7109375" style="18" customWidth="1"/>
    <col min="2" max="2" width="18.421875" style="18" customWidth="1"/>
    <col min="3" max="3" width="15.7109375" style="18" customWidth="1"/>
    <col min="4" max="4" width="15.8515625" style="18" customWidth="1"/>
    <col min="5" max="5" width="15.7109375" style="18" customWidth="1"/>
    <col min="6" max="6" width="15.8515625" style="18" customWidth="1"/>
    <col min="7" max="7" width="15.7109375" style="18" customWidth="1"/>
    <col min="8" max="16384" width="9.140625" style="18" customWidth="1"/>
  </cols>
  <sheetData>
    <row r="1" ht="12" customHeight="1"/>
    <row r="2" spans="2:11" ht="18.75">
      <c r="B2" s="324" t="str">
        <f>CONCATENATE("Year-End Cash Balancing Report of ",Input!C7," Recreation Commission")</f>
        <v>Year-End Cash Balancing Report of  Recreation Commission</v>
      </c>
      <c r="C2" s="324"/>
      <c r="D2" s="324"/>
      <c r="E2" s="324"/>
      <c r="F2" s="324"/>
      <c r="G2" s="324"/>
      <c r="H2" s="27"/>
      <c r="I2" s="27"/>
      <c r="J2" s="27"/>
      <c r="K2" s="27"/>
    </row>
    <row r="3" spans="2:11" ht="18.75" customHeight="1">
      <c r="B3" s="325" t="str">
        <f>CONCATENATE("",Input!C6," County, Kansas")</f>
        <v> County, Kansas</v>
      </c>
      <c r="C3" s="325"/>
      <c r="D3" s="325"/>
      <c r="E3" s="325"/>
      <c r="F3" s="325"/>
      <c r="G3" s="325"/>
      <c r="H3" s="28"/>
      <c r="I3" s="28"/>
      <c r="J3" s="28"/>
      <c r="K3" s="28"/>
    </row>
    <row r="4" spans="2:9" ht="15.75">
      <c r="B4" s="29"/>
      <c r="C4" s="29"/>
      <c r="D4" s="29"/>
      <c r="E4" s="29"/>
      <c r="F4" s="29"/>
      <c r="G4" s="29"/>
      <c r="H4" s="29"/>
      <c r="I4" s="29"/>
    </row>
    <row r="5" spans="2:9" ht="15.75">
      <c r="B5" s="307"/>
      <c r="C5" s="307" t="s">
        <v>0</v>
      </c>
      <c r="D5" s="307"/>
      <c r="E5" s="307"/>
      <c r="F5" s="307" t="s">
        <v>0</v>
      </c>
      <c r="G5" s="307"/>
      <c r="H5" s="29"/>
      <c r="I5" s="29"/>
    </row>
    <row r="6" spans="2:9" ht="15.75">
      <c r="B6" s="308"/>
      <c r="C6" s="308" t="s">
        <v>1</v>
      </c>
      <c r="D6" s="308" t="s">
        <v>2</v>
      </c>
      <c r="E6" s="308" t="s">
        <v>4</v>
      </c>
      <c r="F6" s="308" t="s">
        <v>6</v>
      </c>
      <c r="G6" s="308" t="s">
        <v>7</v>
      </c>
      <c r="H6" s="29"/>
      <c r="I6" s="29"/>
    </row>
    <row r="7" spans="2:9" ht="15.75">
      <c r="B7" s="309" t="s">
        <v>33</v>
      </c>
      <c r="C7" s="309" t="s">
        <v>51</v>
      </c>
      <c r="D7" s="309" t="s">
        <v>3</v>
      </c>
      <c r="E7" s="309" t="s">
        <v>5</v>
      </c>
      <c r="F7" s="309" t="s">
        <v>52</v>
      </c>
      <c r="G7" s="309" t="s">
        <v>52</v>
      </c>
      <c r="H7" s="29"/>
      <c r="I7" s="29"/>
    </row>
    <row r="8" spans="2:9" ht="20.25" customHeight="1">
      <c r="B8" s="225" t="str">
        <f>+Input!B27</f>
        <v>General</v>
      </c>
      <c r="C8" s="173">
        <f>+Input!C27</f>
        <v>100</v>
      </c>
      <c r="D8" s="173">
        <f>+1GenRec!D36</f>
        <v>0</v>
      </c>
      <c r="E8" s="173">
        <f>+1GenExp!E51</f>
        <v>0</v>
      </c>
      <c r="F8" s="173">
        <f>C8+D8-E8</f>
        <v>100</v>
      </c>
      <c r="G8" s="173">
        <f>'Unpaid Bills'!E35</f>
        <v>0</v>
      </c>
      <c r="H8" s="29"/>
      <c r="I8" s="29"/>
    </row>
    <row r="9" spans="2:9" ht="20.25" customHeight="1">
      <c r="B9" s="225" t="str">
        <f>+Input!B28</f>
        <v>Employee Benefits</v>
      </c>
      <c r="C9" s="173">
        <f>+Input!C28</f>
        <v>0</v>
      </c>
      <c r="D9" s="173">
        <f>2EmpBenRec!D36</f>
        <v>0</v>
      </c>
      <c r="E9" s="173">
        <f>2EmpBenExp!E51</f>
        <v>0</v>
      </c>
      <c r="F9" s="173">
        <f>+C9+D9-E9</f>
        <v>0</v>
      </c>
      <c r="G9" s="173">
        <f>'Unpaid Bills'!F35</f>
        <v>0</v>
      </c>
      <c r="H9" s="29"/>
      <c r="I9" s="29"/>
    </row>
    <row r="10" spans="2:9" ht="20.25" customHeight="1">
      <c r="B10" s="225">
        <f>IF(Input!B29&gt;"",(Input!B29),"")</f>
      </c>
      <c r="C10" s="173">
        <f>+Input!C29</f>
        <v>0</v>
      </c>
      <c r="D10" s="173">
        <f>3Rec!D36</f>
        <v>0</v>
      </c>
      <c r="E10" s="173">
        <f>3Exp!E51</f>
        <v>0</v>
      </c>
      <c r="F10" s="173">
        <f>+C10+D10-E10</f>
        <v>0</v>
      </c>
      <c r="G10" s="173">
        <f>'Unpaid Bills'!G35</f>
        <v>0</v>
      </c>
      <c r="H10" s="29"/>
      <c r="I10" s="29"/>
    </row>
    <row r="11" spans="2:9" ht="20.25" customHeight="1">
      <c r="B11" s="225">
        <f>IF(Input!B30&gt;"",(Input!B30),"")</f>
      </c>
      <c r="C11" s="173">
        <f>+Input!C30</f>
        <v>0</v>
      </c>
      <c r="D11" s="173">
        <f>4Rec!D36</f>
        <v>0</v>
      </c>
      <c r="E11" s="173">
        <f>4Exp!E51</f>
        <v>0</v>
      </c>
      <c r="F11" s="173">
        <f>+C11+D11-E11</f>
        <v>0</v>
      </c>
      <c r="G11" s="173">
        <f>'Unpaid Bills'!H35</f>
        <v>0</v>
      </c>
      <c r="H11" s="29"/>
      <c r="I11" s="29"/>
    </row>
    <row r="12" spans="2:9" ht="20.25" customHeight="1">
      <c r="B12" s="225">
        <f>IF(Input!B31&gt;"",(Input!B31),"")</f>
      </c>
      <c r="C12" s="173">
        <f>+Input!C31</f>
        <v>0</v>
      </c>
      <c r="D12" s="173">
        <f>5Rec!D36</f>
        <v>0</v>
      </c>
      <c r="E12" s="173">
        <f>5Exp!E52</f>
        <v>0</v>
      </c>
      <c r="F12" s="173">
        <f>+C12+D12-E12</f>
        <v>0</v>
      </c>
      <c r="G12" s="173">
        <f>'Unpaid Bills'!I35</f>
        <v>0</v>
      </c>
      <c r="H12" s="29"/>
      <c r="I12" s="29"/>
    </row>
    <row r="13" spans="2:9" ht="20.25" customHeight="1">
      <c r="B13" s="225">
        <f>IF(Input!B32&gt;"",(Input!B32),"")</f>
      </c>
      <c r="C13" s="173">
        <f>+Input!C32</f>
        <v>0</v>
      </c>
      <c r="D13" s="173">
        <f>6Rec!D36</f>
        <v>0</v>
      </c>
      <c r="E13" s="173">
        <f>6Exp!E52</f>
        <v>0</v>
      </c>
      <c r="F13" s="173">
        <f>+C13+D13-E13</f>
        <v>0</v>
      </c>
      <c r="G13" s="173">
        <f>'Unpaid Bills'!J35</f>
        <v>0</v>
      </c>
      <c r="H13" s="29"/>
      <c r="I13" s="29"/>
    </row>
    <row r="14" spans="2:9" ht="20.25" customHeight="1" thickBot="1">
      <c r="B14" s="225" t="s">
        <v>28</v>
      </c>
      <c r="C14" s="226">
        <f>SUM(C8:C13)</f>
        <v>100</v>
      </c>
      <c r="D14" s="226">
        <f>SUM(D8:D13)</f>
        <v>0</v>
      </c>
      <c r="E14" s="226">
        <f>SUM(E8:E13)</f>
        <v>0</v>
      </c>
      <c r="F14" s="227">
        <f>SUM(F8:F13)</f>
        <v>100</v>
      </c>
      <c r="G14" s="228">
        <f>SUM(G8:G13)</f>
        <v>0</v>
      </c>
      <c r="H14" s="29"/>
      <c r="I14" s="29"/>
    </row>
    <row r="15" spans="2:9" ht="20.25" customHeight="1" thickTop="1">
      <c r="B15" s="30"/>
      <c r="C15" s="30" t="s">
        <v>90</v>
      </c>
      <c r="D15" s="30"/>
      <c r="E15" s="30"/>
      <c r="F15" s="310">
        <f>Input!C46</f>
        <v>0</v>
      </c>
      <c r="G15" s="30"/>
      <c r="H15" s="29"/>
      <c r="I15" s="29"/>
    </row>
    <row r="16" spans="2:9" ht="18.75" customHeight="1">
      <c r="B16" s="224" t="s">
        <v>89</v>
      </c>
      <c r="C16" s="224"/>
      <c r="D16" s="224"/>
      <c r="E16" s="224"/>
      <c r="F16" s="311" t="str">
        <f>IF(F14=F15,"Yes","No")</f>
        <v>No</v>
      </c>
      <c r="G16" s="30"/>
      <c r="H16" s="29"/>
      <c r="I16" s="29"/>
    </row>
    <row r="17" spans="2:9" ht="15.75">
      <c r="B17" s="29"/>
      <c r="C17" s="29"/>
      <c r="D17" s="29"/>
      <c r="E17" s="29"/>
      <c r="F17" s="29"/>
      <c r="G17" s="29"/>
      <c r="H17" s="29"/>
      <c r="I17" s="29"/>
    </row>
    <row r="18" spans="2:9" ht="15.75">
      <c r="B18" s="203" t="s">
        <v>91</v>
      </c>
      <c r="C18" s="203"/>
      <c r="D18" s="203"/>
      <c r="E18" s="203"/>
      <c r="F18" s="203"/>
      <c r="G18" s="203"/>
      <c r="H18" s="29"/>
      <c r="I18" s="29"/>
    </row>
    <row r="19" spans="2:9" ht="15.75">
      <c r="B19" s="29"/>
      <c r="C19" s="29"/>
      <c r="D19" s="29"/>
      <c r="E19" s="29"/>
      <c r="F19" s="29"/>
      <c r="G19" s="29"/>
      <c r="H19" s="29"/>
      <c r="I19" s="29"/>
    </row>
    <row r="20" spans="2:9" ht="15.75">
      <c r="B20" s="29"/>
      <c r="C20" s="29"/>
      <c r="D20" s="29"/>
      <c r="E20" s="29"/>
      <c r="F20" s="29"/>
      <c r="G20" s="29"/>
      <c r="H20" s="29"/>
      <c r="I20" s="29"/>
    </row>
    <row r="21" spans="2:9" ht="15.75">
      <c r="B21" s="29"/>
      <c r="C21" s="29"/>
      <c r="D21" s="29"/>
      <c r="E21" s="29"/>
      <c r="F21" s="29"/>
      <c r="G21" s="29"/>
      <c r="H21" s="29"/>
      <c r="I21" s="29"/>
    </row>
    <row r="22" spans="2:9" ht="15.75">
      <c r="B22" s="29"/>
      <c r="C22" s="29"/>
      <c r="D22" s="29"/>
      <c r="E22" s="29"/>
      <c r="F22" s="29"/>
      <c r="G22" s="29"/>
      <c r="H22" s="29"/>
      <c r="I22" s="29"/>
    </row>
    <row r="23" spans="2:9" ht="15.75">
      <c r="B23" s="29"/>
      <c r="C23" s="29"/>
      <c r="D23" s="29"/>
      <c r="E23" s="29"/>
      <c r="F23" s="29"/>
      <c r="G23" s="29"/>
      <c r="H23" s="29"/>
      <c r="I23" s="29"/>
    </row>
    <row r="24" spans="2:9" ht="15.75">
      <c r="B24" s="29"/>
      <c r="C24" s="29"/>
      <c r="D24" s="29"/>
      <c r="E24" s="29"/>
      <c r="F24" s="29"/>
      <c r="G24" s="29"/>
      <c r="H24" s="29"/>
      <c r="I24" s="29"/>
    </row>
    <row r="25" spans="2:9" ht="15.75">
      <c r="B25" s="29"/>
      <c r="C25" s="29"/>
      <c r="D25" s="29"/>
      <c r="E25" s="29"/>
      <c r="F25" s="29"/>
      <c r="G25" s="29"/>
      <c r="H25" s="29"/>
      <c r="I25" s="29"/>
    </row>
    <row r="26" spans="2:9" ht="15.75">
      <c r="B26" s="29"/>
      <c r="C26" s="29"/>
      <c r="D26" s="29"/>
      <c r="E26" s="29"/>
      <c r="F26" s="29"/>
      <c r="G26" s="29"/>
      <c r="H26" s="29"/>
      <c r="I26" s="29"/>
    </row>
    <row r="27" spans="2:9" ht="15.75">
      <c r="B27" s="29"/>
      <c r="C27" s="29"/>
      <c r="D27" s="29"/>
      <c r="E27" s="29"/>
      <c r="F27" s="29"/>
      <c r="G27" s="29"/>
      <c r="H27" s="29"/>
      <c r="I27" s="29"/>
    </row>
    <row r="28" spans="2:9" ht="15.75">
      <c r="B28" s="29"/>
      <c r="C28" s="29"/>
      <c r="D28" s="29"/>
      <c r="E28" s="29"/>
      <c r="F28" s="29"/>
      <c r="G28" s="29"/>
      <c r="H28" s="29"/>
      <c r="I28" s="29"/>
    </row>
    <row r="29" spans="2:9" ht="15.75">
      <c r="B29" s="29"/>
      <c r="C29" s="29"/>
      <c r="D29" s="29"/>
      <c r="E29" s="29"/>
      <c r="F29" s="29"/>
      <c r="G29" s="29"/>
      <c r="H29" s="29"/>
      <c r="I29" s="29"/>
    </row>
    <row r="30" spans="2:9" ht="15.75">
      <c r="B30" s="29"/>
      <c r="C30" s="29"/>
      <c r="D30" s="29"/>
      <c r="E30" s="29"/>
      <c r="F30" s="29"/>
      <c r="G30" s="29"/>
      <c r="H30" s="29"/>
      <c r="I30" s="29"/>
    </row>
    <row r="31" spans="2:9" ht="15.75">
      <c r="B31" s="29"/>
      <c r="C31" s="29"/>
      <c r="D31" s="29"/>
      <c r="E31" s="29"/>
      <c r="F31" s="29"/>
      <c r="G31" s="29"/>
      <c r="H31" s="29"/>
      <c r="I31" s="29"/>
    </row>
    <row r="32" spans="2:9" ht="15.75">
      <c r="B32" s="29"/>
      <c r="C32" s="29"/>
      <c r="D32" s="29"/>
      <c r="E32" s="29"/>
      <c r="F32" s="29"/>
      <c r="G32" s="29"/>
      <c r="H32" s="29"/>
      <c r="I32" s="29"/>
    </row>
    <row r="33" spans="2:9" ht="15.75">
      <c r="B33" s="29"/>
      <c r="C33" s="29"/>
      <c r="D33" s="29"/>
      <c r="E33" s="29"/>
      <c r="F33" s="29"/>
      <c r="G33" s="29"/>
      <c r="H33" s="29"/>
      <c r="I33" s="29"/>
    </row>
    <row r="34" spans="2:9" ht="15.75">
      <c r="B34" s="29"/>
      <c r="C34" s="29"/>
      <c r="D34" s="29"/>
      <c r="E34" s="29"/>
      <c r="F34" s="29"/>
      <c r="G34" s="29"/>
      <c r="H34" s="29"/>
      <c r="I34" s="29"/>
    </row>
    <row r="35" spans="2:9" ht="15.75">
      <c r="B35" s="29"/>
      <c r="C35" s="29"/>
      <c r="D35" s="29"/>
      <c r="E35" s="29"/>
      <c r="F35" s="29"/>
      <c r="G35" s="29"/>
      <c r="H35" s="29"/>
      <c r="I35" s="29"/>
    </row>
    <row r="36" spans="2:9" ht="15.75">
      <c r="B36" s="29"/>
      <c r="C36" s="29"/>
      <c r="D36" s="29"/>
      <c r="E36" s="29"/>
      <c r="F36" s="29"/>
      <c r="G36" s="29"/>
      <c r="H36" s="29"/>
      <c r="I36" s="29"/>
    </row>
    <row r="37" spans="2:9" ht="15.75">
      <c r="B37" s="29"/>
      <c r="C37" s="29"/>
      <c r="D37" s="29"/>
      <c r="E37" s="29"/>
      <c r="F37" s="29"/>
      <c r="G37" s="29"/>
      <c r="H37" s="29"/>
      <c r="I37" s="29"/>
    </row>
    <row r="38" spans="2:9" ht="15.75">
      <c r="B38" s="29"/>
      <c r="C38" s="29"/>
      <c r="D38" s="29"/>
      <c r="E38" s="29"/>
      <c r="F38" s="29"/>
      <c r="G38" s="29"/>
      <c r="H38" s="29"/>
      <c r="I38" s="29"/>
    </row>
    <row r="39" spans="2:9" ht="15.75">
      <c r="B39" s="29"/>
      <c r="C39" s="29"/>
      <c r="D39" s="29"/>
      <c r="E39" s="29"/>
      <c r="F39" s="29"/>
      <c r="G39" s="29"/>
      <c r="H39" s="29"/>
      <c r="I39" s="29"/>
    </row>
    <row r="40" spans="2:9" ht="15.75">
      <c r="B40" s="29"/>
      <c r="C40" s="29"/>
      <c r="D40" s="29"/>
      <c r="E40" s="29"/>
      <c r="F40" s="29"/>
      <c r="G40" s="29"/>
      <c r="H40" s="29"/>
      <c r="I40" s="29"/>
    </row>
    <row r="41" spans="2:9" ht="15.75">
      <c r="B41" s="29"/>
      <c r="C41" s="29"/>
      <c r="D41" s="29"/>
      <c r="E41" s="29"/>
      <c r="F41" s="29"/>
      <c r="G41" s="29"/>
      <c r="H41" s="29"/>
      <c r="I41" s="29"/>
    </row>
    <row r="42" spans="2:9" ht="15.75">
      <c r="B42" s="29"/>
      <c r="C42" s="29"/>
      <c r="D42" s="29"/>
      <c r="E42" s="29"/>
      <c r="F42" s="29"/>
      <c r="G42" s="29"/>
      <c r="H42" s="29"/>
      <c r="I42" s="29"/>
    </row>
    <row r="43" spans="2:9" ht="15.75">
      <c r="B43" s="29"/>
      <c r="C43" s="29"/>
      <c r="D43" s="29"/>
      <c r="E43" s="29"/>
      <c r="F43" s="29"/>
      <c r="G43" s="29"/>
      <c r="H43" s="29"/>
      <c r="I43" s="29"/>
    </row>
    <row r="44" spans="2:9" ht="15.75">
      <c r="B44" s="29"/>
      <c r="C44" s="29"/>
      <c r="D44" s="29"/>
      <c r="E44" s="29"/>
      <c r="F44" s="29"/>
      <c r="G44" s="29"/>
      <c r="H44" s="29"/>
      <c r="I44" s="29"/>
    </row>
  </sheetData>
  <sheetProtection sheet="1"/>
  <mergeCells count="2">
    <mergeCell ref="B2:G2"/>
    <mergeCell ref="B3:G3"/>
  </mergeCells>
  <printOptions/>
  <pageMargins left="0.54" right="0.49" top="0.8" bottom="0.83" header="0.5" footer="0.5"/>
  <pageSetup blackAndWhite="1" fitToHeight="1" fitToWidth="1" horizontalDpi="600" verticalDpi="600" orientation="portrait" scale="90" r:id="rId1"/>
  <headerFooter alignWithMargins="0">
    <oddHeader>&amp;RState of Kansas
Township Annual Report</oddHeader>
    <oddFooter>&amp;CPage No. 1</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B2:Q39"/>
  <sheetViews>
    <sheetView zoomScale="75" zoomScaleNormal="75" zoomScalePageLayoutView="0" workbookViewId="0" topLeftCell="A1">
      <selection activeCell="E8" sqref="E8"/>
    </sheetView>
  </sheetViews>
  <sheetFormatPr defaultColWidth="9.140625" defaultRowHeight="12.75"/>
  <cols>
    <col min="1" max="1" width="2.7109375" style="29" customWidth="1"/>
    <col min="2" max="2" width="8.8515625" style="42" customWidth="1"/>
    <col min="3" max="3" width="38.7109375" style="29" customWidth="1"/>
    <col min="4" max="5" width="14.7109375" style="34" customWidth="1"/>
    <col min="6" max="6" width="0.9921875" style="34" customWidth="1"/>
    <col min="7" max="11" width="12.8515625" style="34" customWidth="1"/>
    <col min="12" max="12" width="14.00390625" style="34" customWidth="1"/>
    <col min="13"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300" t="s">
        <v>44</v>
      </c>
      <c r="J2" s="301"/>
      <c r="K2" s="302">
        <f>IF(Input!E15&gt;0,Input!E15,0)</f>
        <v>0</v>
      </c>
      <c r="M2" s="35"/>
      <c r="N2" s="32"/>
      <c r="Q2" s="29"/>
    </row>
    <row r="3" spans="2:17" ht="22.5" customHeight="1" thickBot="1">
      <c r="B3" s="329" t="str">
        <f>CONCATENATE("",Input!C7," Recreation Commission")</f>
        <v> Recreation Commission</v>
      </c>
      <c r="C3" s="330"/>
      <c r="D3" s="330"/>
      <c r="H3" s="121">
        <f>+Input!C8</f>
        <v>0</v>
      </c>
      <c r="I3" s="303" t="s">
        <v>45</v>
      </c>
      <c r="J3" s="304"/>
      <c r="K3" s="305">
        <f>D36</f>
        <v>0</v>
      </c>
      <c r="M3" s="35"/>
      <c r="N3" s="32"/>
      <c r="Q3" s="29"/>
    </row>
    <row r="4" spans="2:17" s="33" customFormat="1" ht="31.5" customHeight="1">
      <c r="B4" s="59" t="str">
        <f>CONCATENATE("",Input!C15," Fund Receipts")</f>
        <v>General Fund Receipts</v>
      </c>
      <c r="D4" s="68"/>
      <c r="E4" s="124"/>
      <c r="F4" s="36"/>
      <c r="G4" s="36"/>
      <c r="H4" s="36"/>
      <c r="I4" s="36"/>
      <c r="J4" s="37"/>
      <c r="K4" s="38"/>
      <c r="L4" s="36"/>
      <c r="M4" s="39"/>
      <c r="O4" s="40"/>
      <c r="P4" s="40"/>
      <c r="Q4" s="40"/>
    </row>
    <row r="5" spans="2:17" s="33" customFormat="1" ht="22.5">
      <c r="B5" s="41"/>
      <c r="D5" s="35"/>
      <c r="E5" s="145"/>
      <c r="F5" s="36"/>
      <c r="G5" s="326" t="s">
        <v>36</v>
      </c>
      <c r="H5" s="327"/>
      <c r="I5" s="327"/>
      <c r="J5" s="327"/>
      <c r="K5" s="327"/>
      <c r="L5" s="327"/>
      <c r="M5" s="327"/>
      <c r="N5" s="328"/>
      <c r="O5" s="40"/>
      <c r="P5" s="40"/>
      <c r="Q5" s="40"/>
    </row>
    <row r="6" ht="6.75" customHeight="1"/>
    <row r="7" spans="2:17" s="44" customFormat="1" ht="48.75" customHeight="1">
      <c r="B7" s="85" t="s">
        <v>8</v>
      </c>
      <c r="C7" s="86" t="s">
        <v>14</v>
      </c>
      <c r="D7" s="87" t="s">
        <v>25</v>
      </c>
      <c r="E7" s="88" t="s">
        <v>85</v>
      </c>
      <c r="F7" s="87"/>
      <c r="G7" s="89" t="s">
        <v>16</v>
      </c>
      <c r="H7" s="88" t="s">
        <v>66</v>
      </c>
      <c r="I7" s="89" t="s">
        <v>67</v>
      </c>
      <c r="J7" s="89" t="s">
        <v>40</v>
      </c>
      <c r="K7" s="89" t="s">
        <v>41</v>
      </c>
      <c r="L7" s="89" t="s">
        <v>65</v>
      </c>
      <c r="M7" s="89" t="s">
        <v>15</v>
      </c>
      <c r="N7" s="89"/>
      <c r="O7" s="43"/>
      <c r="P7" s="43"/>
      <c r="Q7" s="43"/>
    </row>
    <row r="8" spans="2:14" ht="15" customHeight="1">
      <c r="B8" s="209"/>
      <c r="C8" s="211"/>
      <c r="D8" s="147"/>
      <c r="E8" s="254">
        <f>IF(D8&gt;0,K2-D8,0)</f>
        <v>0</v>
      </c>
      <c r="F8" s="90"/>
      <c r="G8" s="149"/>
      <c r="H8" s="147"/>
      <c r="I8" s="147"/>
      <c r="J8" s="147"/>
      <c r="K8" s="147"/>
      <c r="L8" s="147"/>
      <c r="M8" s="149"/>
      <c r="N8" s="147"/>
    </row>
    <row r="9" spans="2:14" ht="15" customHeight="1">
      <c r="B9" s="209"/>
      <c r="C9" s="211"/>
      <c r="D9" s="149"/>
      <c r="E9" s="254">
        <f>IF(D9&gt;0,E8-D9,"")</f>
      </c>
      <c r="F9" s="90"/>
      <c r="G9" s="149"/>
      <c r="H9" s="147"/>
      <c r="I9" s="147"/>
      <c r="J9" s="147"/>
      <c r="K9" s="147"/>
      <c r="L9" s="147"/>
      <c r="M9" s="149"/>
      <c r="N9" s="147"/>
    </row>
    <row r="10" spans="2:14" ht="15" customHeight="1">
      <c r="B10" s="209"/>
      <c r="C10" s="211"/>
      <c r="D10" s="147"/>
      <c r="E10" s="254">
        <f aca="true" t="shared" si="0" ref="E10:E35">IF(D10&gt;0,E9-D10,"")</f>
      </c>
      <c r="F10" s="90"/>
      <c r="G10" s="149"/>
      <c r="H10" s="147"/>
      <c r="I10" s="147"/>
      <c r="J10" s="147"/>
      <c r="K10" s="147"/>
      <c r="L10" s="147"/>
      <c r="M10" s="149"/>
      <c r="N10" s="147"/>
    </row>
    <row r="11" spans="2:14" ht="15" customHeight="1">
      <c r="B11" s="209"/>
      <c r="C11" s="211"/>
      <c r="D11" s="147"/>
      <c r="E11" s="254">
        <f t="shared" si="0"/>
      </c>
      <c r="F11" s="90"/>
      <c r="G11" s="149"/>
      <c r="H11" s="147"/>
      <c r="I11" s="147"/>
      <c r="J11" s="147"/>
      <c r="K11" s="147"/>
      <c r="L11" s="147"/>
      <c r="M11" s="149"/>
      <c r="N11" s="147"/>
    </row>
    <row r="12" spans="2:14" ht="15" customHeight="1">
      <c r="B12" s="209"/>
      <c r="C12" s="211"/>
      <c r="D12" s="147"/>
      <c r="E12" s="254">
        <f t="shared" si="0"/>
      </c>
      <c r="F12" s="90"/>
      <c r="G12" s="149"/>
      <c r="H12" s="147"/>
      <c r="I12" s="147"/>
      <c r="J12" s="147"/>
      <c r="K12" s="147"/>
      <c r="L12" s="147"/>
      <c r="M12" s="149"/>
      <c r="N12" s="147"/>
    </row>
    <row r="13" spans="2:14" ht="15" customHeight="1">
      <c r="B13" s="209"/>
      <c r="C13" s="211"/>
      <c r="D13" s="147"/>
      <c r="E13" s="254">
        <f t="shared" si="0"/>
      </c>
      <c r="F13" s="90"/>
      <c r="G13" s="149"/>
      <c r="H13" s="147"/>
      <c r="I13" s="147"/>
      <c r="J13" s="147"/>
      <c r="K13" s="147"/>
      <c r="L13" s="147"/>
      <c r="M13" s="149"/>
      <c r="N13" s="147"/>
    </row>
    <row r="14" spans="2:14" ht="15" customHeight="1">
      <c r="B14" s="209"/>
      <c r="C14" s="211"/>
      <c r="D14" s="147"/>
      <c r="E14" s="254">
        <f t="shared" si="0"/>
      </c>
      <c r="F14" s="90"/>
      <c r="G14" s="149"/>
      <c r="H14" s="147"/>
      <c r="I14" s="147"/>
      <c r="J14" s="147"/>
      <c r="K14" s="147"/>
      <c r="L14" s="147"/>
      <c r="M14" s="149"/>
      <c r="N14" s="147"/>
    </row>
    <row r="15" spans="2:14" ht="15" customHeight="1">
      <c r="B15" s="209"/>
      <c r="C15" s="211"/>
      <c r="D15" s="147"/>
      <c r="E15" s="254">
        <f t="shared" si="0"/>
      </c>
      <c r="F15" s="90"/>
      <c r="G15" s="149"/>
      <c r="H15" s="147"/>
      <c r="I15" s="147"/>
      <c r="J15" s="147"/>
      <c r="K15" s="147"/>
      <c r="L15" s="147"/>
      <c r="M15" s="149"/>
      <c r="N15" s="147"/>
    </row>
    <row r="16" spans="2:14" ht="15" customHeight="1">
      <c r="B16" s="209"/>
      <c r="C16" s="211"/>
      <c r="D16" s="147"/>
      <c r="E16" s="254">
        <f t="shared" si="0"/>
      </c>
      <c r="F16" s="90"/>
      <c r="G16" s="149"/>
      <c r="H16" s="147"/>
      <c r="I16" s="147"/>
      <c r="J16" s="147"/>
      <c r="K16" s="147"/>
      <c r="L16" s="147"/>
      <c r="M16" s="149"/>
      <c r="N16" s="147"/>
    </row>
    <row r="17" spans="2:14" ht="15" customHeight="1">
      <c r="B17" s="209"/>
      <c r="C17" s="211"/>
      <c r="D17" s="147"/>
      <c r="E17" s="254">
        <f t="shared" si="0"/>
      </c>
      <c r="F17" s="90"/>
      <c r="G17" s="149"/>
      <c r="H17" s="147"/>
      <c r="I17" s="147"/>
      <c r="J17" s="147"/>
      <c r="K17" s="147"/>
      <c r="L17" s="147"/>
      <c r="M17" s="149"/>
      <c r="N17" s="147"/>
    </row>
    <row r="18" spans="2:14" ht="15" customHeight="1">
      <c r="B18" s="209"/>
      <c r="C18" s="211"/>
      <c r="D18" s="147"/>
      <c r="E18" s="254">
        <f t="shared" si="0"/>
      </c>
      <c r="F18" s="90"/>
      <c r="G18" s="149"/>
      <c r="H18" s="147"/>
      <c r="I18" s="147"/>
      <c r="J18" s="147"/>
      <c r="K18" s="147"/>
      <c r="L18" s="147"/>
      <c r="M18" s="149"/>
      <c r="N18" s="147"/>
    </row>
    <row r="19" spans="2:14" ht="15" customHeight="1">
      <c r="B19" s="209"/>
      <c r="C19" s="211"/>
      <c r="D19" s="149"/>
      <c r="E19" s="254">
        <f t="shared" si="0"/>
      </c>
      <c r="F19" s="90"/>
      <c r="G19" s="149"/>
      <c r="H19" s="147"/>
      <c r="I19" s="147"/>
      <c r="J19" s="147"/>
      <c r="K19" s="147"/>
      <c r="L19" s="147"/>
      <c r="M19" s="149"/>
      <c r="N19" s="147"/>
    </row>
    <row r="20" spans="2:14" ht="15" customHeight="1">
      <c r="B20" s="209"/>
      <c r="C20" s="211"/>
      <c r="D20" s="147"/>
      <c r="E20" s="254">
        <f t="shared" si="0"/>
      </c>
      <c r="F20" s="90"/>
      <c r="G20" s="149"/>
      <c r="H20" s="147"/>
      <c r="I20" s="147"/>
      <c r="J20" s="147"/>
      <c r="K20" s="147"/>
      <c r="L20" s="147"/>
      <c r="M20" s="149"/>
      <c r="N20" s="147"/>
    </row>
    <row r="21" spans="2:14" ht="15" customHeight="1">
      <c r="B21" s="209"/>
      <c r="C21" s="211"/>
      <c r="D21" s="147"/>
      <c r="E21" s="254">
        <f t="shared" si="0"/>
      </c>
      <c r="F21" s="90"/>
      <c r="G21" s="149"/>
      <c r="H21" s="147"/>
      <c r="I21" s="147"/>
      <c r="J21" s="147"/>
      <c r="K21" s="147"/>
      <c r="L21" s="147"/>
      <c r="M21" s="149"/>
      <c r="N21" s="147"/>
    </row>
    <row r="22" spans="2:14" ht="15" customHeight="1">
      <c r="B22" s="209"/>
      <c r="C22" s="211"/>
      <c r="D22" s="147"/>
      <c r="E22" s="254">
        <f t="shared" si="0"/>
      </c>
      <c r="F22" s="90"/>
      <c r="G22" s="149"/>
      <c r="H22" s="147"/>
      <c r="I22" s="147"/>
      <c r="J22" s="147"/>
      <c r="K22" s="147"/>
      <c r="L22" s="147"/>
      <c r="M22" s="149"/>
      <c r="N22" s="147"/>
    </row>
    <row r="23" spans="2:14" ht="15" customHeight="1">
      <c r="B23" s="209"/>
      <c r="C23" s="211"/>
      <c r="D23" s="147"/>
      <c r="E23" s="254">
        <f t="shared" si="0"/>
      </c>
      <c r="F23" s="90"/>
      <c r="G23" s="149"/>
      <c r="H23" s="147"/>
      <c r="I23" s="147"/>
      <c r="J23" s="147"/>
      <c r="K23" s="147"/>
      <c r="L23" s="147"/>
      <c r="M23" s="149"/>
      <c r="N23" s="147"/>
    </row>
    <row r="24" spans="2:14" ht="15" customHeight="1">
      <c r="B24" s="209"/>
      <c r="C24" s="211"/>
      <c r="D24" s="147"/>
      <c r="E24" s="254">
        <f t="shared" si="0"/>
      </c>
      <c r="F24" s="90"/>
      <c r="G24" s="149"/>
      <c r="H24" s="147"/>
      <c r="I24" s="147"/>
      <c r="J24" s="147"/>
      <c r="K24" s="147"/>
      <c r="L24" s="147"/>
      <c r="M24" s="149"/>
      <c r="N24" s="147"/>
    </row>
    <row r="25" spans="2:14" ht="15" customHeight="1">
      <c r="B25" s="209"/>
      <c r="C25" s="211"/>
      <c r="D25" s="147"/>
      <c r="E25" s="254">
        <f t="shared" si="0"/>
      </c>
      <c r="F25" s="90"/>
      <c r="G25" s="150"/>
      <c r="H25" s="147"/>
      <c r="I25" s="147"/>
      <c r="J25" s="147"/>
      <c r="K25" s="147"/>
      <c r="L25" s="147"/>
      <c r="M25" s="149"/>
      <c r="N25" s="147"/>
    </row>
    <row r="26" spans="2:14" ht="15" customHeight="1">
      <c r="B26" s="209"/>
      <c r="C26" s="211"/>
      <c r="D26" s="149"/>
      <c r="E26" s="254">
        <f t="shared" si="0"/>
      </c>
      <c r="F26" s="90"/>
      <c r="G26" s="149"/>
      <c r="H26" s="147"/>
      <c r="I26" s="147"/>
      <c r="J26" s="147"/>
      <c r="K26" s="147"/>
      <c r="L26" s="147"/>
      <c r="M26" s="149"/>
      <c r="N26" s="147"/>
    </row>
    <row r="27" spans="2:14" ht="15" customHeight="1">
      <c r="B27" s="209"/>
      <c r="C27" s="211"/>
      <c r="D27" s="147"/>
      <c r="E27" s="254">
        <f t="shared" si="0"/>
      </c>
      <c r="F27" s="90"/>
      <c r="G27" s="151"/>
      <c r="H27" s="147"/>
      <c r="I27" s="147"/>
      <c r="J27" s="147"/>
      <c r="K27" s="147"/>
      <c r="L27" s="147"/>
      <c r="M27" s="149"/>
      <c r="N27" s="147"/>
    </row>
    <row r="28" spans="2:14" ht="15" customHeight="1">
      <c r="B28" s="209"/>
      <c r="C28" s="211"/>
      <c r="D28" s="147"/>
      <c r="E28" s="254">
        <f t="shared" si="0"/>
      </c>
      <c r="F28" s="90"/>
      <c r="G28" s="151"/>
      <c r="H28" s="147"/>
      <c r="I28" s="147"/>
      <c r="J28" s="147"/>
      <c r="K28" s="147"/>
      <c r="L28" s="147"/>
      <c r="M28" s="149"/>
      <c r="N28" s="147"/>
    </row>
    <row r="29" spans="2:14" ht="15" customHeight="1">
      <c r="B29" s="209"/>
      <c r="C29" s="211"/>
      <c r="D29" s="149"/>
      <c r="E29" s="254">
        <f t="shared" si="0"/>
      </c>
      <c r="F29" s="90"/>
      <c r="G29" s="149"/>
      <c r="H29" s="147"/>
      <c r="I29" s="147"/>
      <c r="J29" s="147"/>
      <c r="K29" s="147"/>
      <c r="L29" s="147"/>
      <c r="M29" s="149"/>
      <c r="N29" s="147"/>
    </row>
    <row r="30" spans="2:14" ht="15" customHeight="1">
      <c r="B30" s="209"/>
      <c r="C30" s="211"/>
      <c r="D30" s="147"/>
      <c r="E30" s="254">
        <f t="shared" si="0"/>
      </c>
      <c r="F30" s="90"/>
      <c r="G30" s="149"/>
      <c r="H30" s="147"/>
      <c r="I30" s="147"/>
      <c r="J30" s="147"/>
      <c r="K30" s="147"/>
      <c r="L30" s="147"/>
      <c r="M30" s="149"/>
      <c r="N30" s="147"/>
    </row>
    <row r="31" spans="2:14" ht="15" customHeight="1">
      <c r="B31" s="209"/>
      <c r="C31" s="211"/>
      <c r="D31" s="149"/>
      <c r="E31" s="254">
        <f t="shared" si="0"/>
      </c>
      <c r="F31" s="90"/>
      <c r="G31" s="149"/>
      <c r="H31" s="147"/>
      <c r="I31" s="147"/>
      <c r="J31" s="147"/>
      <c r="K31" s="147"/>
      <c r="L31" s="147"/>
      <c r="M31" s="152"/>
      <c r="N31" s="147"/>
    </row>
    <row r="32" spans="2:14" ht="15" customHeight="1">
      <c r="B32" s="209"/>
      <c r="C32" s="211"/>
      <c r="D32" s="147"/>
      <c r="E32" s="254">
        <f t="shared" si="0"/>
      </c>
      <c r="F32" s="90"/>
      <c r="G32" s="152"/>
      <c r="H32" s="147"/>
      <c r="I32" s="147"/>
      <c r="J32" s="147"/>
      <c r="K32" s="147"/>
      <c r="L32" s="147"/>
      <c r="M32" s="149"/>
      <c r="N32" s="147"/>
    </row>
    <row r="33" spans="2:14" ht="15" customHeight="1">
      <c r="B33" s="209"/>
      <c r="C33" s="211"/>
      <c r="D33" s="147"/>
      <c r="E33" s="254">
        <f t="shared" si="0"/>
      </c>
      <c r="F33" s="90"/>
      <c r="G33" s="149"/>
      <c r="H33" s="147"/>
      <c r="I33" s="147"/>
      <c r="J33" s="147"/>
      <c r="K33" s="147"/>
      <c r="L33" s="147"/>
      <c r="M33" s="151"/>
      <c r="N33" s="147"/>
    </row>
    <row r="34" spans="2:14" ht="15" customHeight="1">
      <c r="B34" s="209"/>
      <c r="C34" s="211"/>
      <c r="D34" s="147"/>
      <c r="E34" s="254">
        <f t="shared" si="0"/>
      </c>
      <c r="F34" s="90"/>
      <c r="G34" s="151"/>
      <c r="H34" s="147"/>
      <c r="I34" s="147"/>
      <c r="J34" s="147"/>
      <c r="K34" s="147"/>
      <c r="L34" s="147"/>
      <c r="M34" s="151"/>
      <c r="N34" s="147"/>
    </row>
    <row r="35" spans="2:14" ht="15" customHeight="1" thickBot="1">
      <c r="B35" s="210"/>
      <c r="C35" s="211"/>
      <c r="D35" s="148"/>
      <c r="E35" s="254">
        <f t="shared" si="0"/>
      </c>
      <c r="F35" s="91"/>
      <c r="G35" s="151"/>
      <c r="H35" s="147"/>
      <c r="I35" s="147"/>
      <c r="J35" s="147"/>
      <c r="K35" s="147"/>
      <c r="L35" s="147"/>
      <c r="M35" s="151"/>
      <c r="N35" s="147"/>
    </row>
    <row r="36" spans="2:14" ht="27" customHeight="1" thickBot="1">
      <c r="B36" s="92"/>
      <c r="C36" s="93" t="s">
        <v>2</v>
      </c>
      <c r="D36" s="287">
        <f>SUM(D8:D35)</f>
        <v>0</v>
      </c>
      <c r="E36" s="94"/>
      <c r="F36" s="95"/>
      <c r="G36" s="306">
        <f aca="true" t="shared" si="1" ref="G36:N36">SUM(G8:G35)</f>
        <v>0</v>
      </c>
      <c r="H36" s="306">
        <f t="shared" si="1"/>
        <v>0</v>
      </c>
      <c r="I36" s="306">
        <f t="shared" si="1"/>
        <v>0</v>
      </c>
      <c r="J36" s="306">
        <f t="shared" si="1"/>
        <v>0</v>
      </c>
      <c r="K36" s="306">
        <f t="shared" si="1"/>
        <v>0</v>
      </c>
      <c r="L36" s="306">
        <f t="shared" si="1"/>
        <v>0</v>
      </c>
      <c r="M36" s="306">
        <f t="shared" si="1"/>
        <v>0</v>
      </c>
      <c r="N36" s="306">
        <f t="shared" si="1"/>
        <v>0</v>
      </c>
    </row>
    <row r="37" spans="2:14" ht="16.5" thickBot="1">
      <c r="B37" s="168" t="s">
        <v>86</v>
      </c>
      <c r="C37" s="169"/>
      <c r="D37" s="266">
        <f>SUM(G36:N36)</f>
        <v>0</v>
      </c>
      <c r="E37" s="98" t="s">
        <v>87</v>
      </c>
      <c r="F37" s="99"/>
      <c r="G37" s="99"/>
      <c r="H37" s="99"/>
      <c r="I37" s="99"/>
      <c r="J37" s="99"/>
      <c r="K37" s="99"/>
      <c r="L37" s="99"/>
      <c r="M37" s="99"/>
      <c r="N37" s="100"/>
    </row>
    <row r="38" spans="2:8" ht="16.5" thickTop="1">
      <c r="B38" s="167"/>
      <c r="C38" s="116"/>
      <c r="D38" s="101">
        <f>IF(D36&lt;&gt;D37,"Not In Balance","")</f>
      </c>
      <c r="F38" s="46"/>
      <c r="G38" s="45"/>
      <c r="H38" s="46"/>
    </row>
    <row r="39" spans="7:8" ht="15.75">
      <c r="G39" s="205" t="s">
        <v>27</v>
      </c>
      <c r="H39" s="204"/>
    </row>
  </sheetData>
  <sheetProtection sheet="1"/>
  <mergeCells count="2">
    <mergeCell ref="G5:N5"/>
    <mergeCell ref="B3:D3"/>
  </mergeCells>
  <printOptions/>
  <pageMargins left="0.54" right="0.49" top="1.11" bottom="1" header="0.5" footer="0.5"/>
  <pageSetup blackAndWhite="1" fitToHeight="1" fitToWidth="1" horizontalDpi="600" verticalDpi="600" orientation="landscape" scale="71" r:id="rId1"/>
  <headerFooter alignWithMargins="0">
    <oddHeader>&amp;RState of Kansas
Detail for Annual Report</oddHead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B2:V61"/>
  <sheetViews>
    <sheetView zoomScale="75" zoomScaleNormal="75" zoomScalePageLayoutView="0" workbookViewId="0" topLeftCell="A1">
      <selection activeCell="E7" sqref="E7:E8"/>
    </sheetView>
  </sheetViews>
  <sheetFormatPr defaultColWidth="9.140625" defaultRowHeight="12.75"/>
  <cols>
    <col min="1" max="1" width="2.7109375" style="29" customWidth="1"/>
    <col min="2" max="2" width="8.7109375" style="42" customWidth="1"/>
    <col min="3" max="3" width="8.7109375" style="57" customWidth="1"/>
    <col min="4" max="4" width="40.8515625" style="29" customWidth="1"/>
    <col min="5" max="5" width="13.57421875" style="29" customWidth="1"/>
    <col min="6" max="6" width="12.7109375" style="29" customWidth="1"/>
    <col min="7" max="7" width="1.1484375" style="29" customWidth="1"/>
    <col min="8" max="10" width="12.7109375" style="34" customWidth="1"/>
    <col min="11" max="11" width="15.00390625" style="34" customWidth="1"/>
    <col min="12" max="12" width="15.8515625" style="34" customWidth="1"/>
    <col min="13" max="13" width="16.57421875" style="34" customWidth="1"/>
    <col min="14" max="17" width="14.00390625" style="34" customWidth="1"/>
    <col min="18" max="18" width="12.7109375" style="34" customWidth="1"/>
    <col min="19" max="19" width="13.8515625" style="35" customWidth="1"/>
    <col min="20" max="22" width="10.140625" style="32" customWidth="1"/>
    <col min="23" max="16384" width="9.140625" style="29" customWidth="1"/>
  </cols>
  <sheetData>
    <row r="1" ht="12" customHeight="1" thickBot="1"/>
    <row r="2" spans="2:20" s="33" customFormat="1" ht="16.5" customHeight="1" thickBot="1">
      <c r="B2" s="41"/>
      <c r="C2" s="49"/>
      <c r="E2" s="40"/>
      <c r="F2" s="50"/>
      <c r="I2" s="51"/>
      <c r="J2" s="268" t="str">
        <f>CONCATENATE("",I3," Budget Authority:")</f>
        <v>0 Budget Authority:</v>
      </c>
      <c r="K2" s="269"/>
      <c r="L2" s="292">
        <f>IF(Input!F15&gt;0,Input!F15,0)</f>
        <v>0</v>
      </c>
      <c r="N2" s="51"/>
      <c r="O2" s="51"/>
      <c r="Q2" s="52"/>
      <c r="R2" s="40"/>
      <c r="S2" s="40"/>
      <c r="T2" s="40"/>
    </row>
    <row r="3" spans="2:20" s="33" customFormat="1" ht="42" customHeight="1">
      <c r="B3" s="329" t="str">
        <f>CONCATENATE("",Input!C7," Recreation Commission")</f>
        <v> Recreation Commission</v>
      </c>
      <c r="C3" s="330"/>
      <c r="D3" s="330"/>
      <c r="E3" s="125" t="s">
        <v>69</v>
      </c>
      <c r="F3" s="129"/>
      <c r="G3" s="40"/>
      <c r="H3" s="124"/>
      <c r="I3" s="121">
        <f>+Input!C8</f>
        <v>0</v>
      </c>
      <c r="J3" s="271" t="s">
        <v>42</v>
      </c>
      <c r="K3" s="272"/>
      <c r="L3" s="293">
        <f>E51</f>
        <v>0</v>
      </c>
      <c r="M3" s="54">
        <f>IF(L3&gt;L2,"Exceeds Authority","")</f>
      </c>
      <c r="N3" s="35"/>
      <c r="O3" s="35"/>
      <c r="P3" s="72"/>
      <c r="Q3" s="56"/>
      <c r="R3" s="40"/>
      <c r="S3" s="40"/>
      <c r="T3" s="40"/>
    </row>
    <row r="4" spans="2:22" ht="22.5" customHeight="1" thickBot="1">
      <c r="B4" s="59" t="str">
        <f>CONCATENATE("",Input!C15," Fund Expenditures")</f>
        <v>General Fund Expenditures</v>
      </c>
      <c r="C4" s="83"/>
      <c r="D4" s="44"/>
      <c r="E4" s="296">
        <f>SUM(Input!C27+1GenRec!D36-E51)</f>
        <v>100</v>
      </c>
      <c r="H4" s="53"/>
      <c r="I4" s="58"/>
      <c r="J4" s="294" t="s">
        <v>76</v>
      </c>
      <c r="K4" s="299"/>
      <c r="L4" s="295">
        <f>SUM(L2-L3)</f>
        <v>0</v>
      </c>
      <c r="M4" s="165"/>
      <c r="N4" s="122"/>
      <c r="O4" s="122"/>
      <c r="P4" s="122"/>
      <c r="Q4" s="123"/>
      <c r="R4" s="32"/>
      <c r="S4" s="32"/>
      <c r="U4" s="29"/>
      <c r="V4" s="29"/>
    </row>
    <row r="5" spans="4:19" ht="19.5" customHeight="1">
      <c r="D5" s="73">
        <f>IF(E4&lt;0,"Cash Violation","")</f>
      </c>
      <c r="H5" s="326" t="s">
        <v>35</v>
      </c>
      <c r="I5" s="331"/>
      <c r="J5" s="332"/>
      <c r="K5" s="332"/>
      <c r="L5" s="332"/>
      <c r="M5" s="332"/>
      <c r="N5" s="332"/>
      <c r="O5" s="332"/>
      <c r="P5" s="332"/>
      <c r="Q5" s="332"/>
      <c r="R5" s="331"/>
      <c r="S5" s="333"/>
    </row>
    <row r="6" spans="2:22" s="44" customFormat="1" ht="48" customHeight="1">
      <c r="B6" s="85" t="s">
        <v>8</v>
      </c>
      <c r="C6" s="102" t="s">
        <v>9</v>
      </c>
      <c r="D6" s="86" t="s">
        <v>20</v>
      </c>
      <c r="E6" s="88" t="s">
        <v>21</v>
      </c>
      <c r="F6" s="88" t="s">
        <v>68</v>
      </c>
      <c r="G6" s="88"/>
      <c r="H6" s="89" t="s">
        <v>63</v>
      </c>
      <c r="I6" s="86" t="s">
        <v>70</v>
      </c>
      <c r="J6" s="86" t="s">
        <v>71</v>
      </c>
      <c r="K6" s="86" t="s">
        <v>72</v>
      </c>
      <c r="L6" s="89" t="s">
        <v>75</v>
      </c>
      <c r="M6" s="86" t="s">
        <v>73</v>
      </c>
      <c r="N6" s="86" t="s">
        <v>74</v>
      </c>
      <c r="O6" s="103" t="s">
        <v>39</v>
      </c>
      <c r="P6" s="89" t="s">
        <v>10</v>
      </c>
      <c r="Q6" s="89" t="s">
        <v>11</v>
      </c>
      <c r="R6" s="89" t="s">
        <v>64</v>
      </c>
      <c r="S6" s="89" t="s">
        <v>65</v>
      </c>
      <c r="T6" s="43"/>
      <c r="U6" s="43"/>
      <c r="V6" s="43"/>
    </row>
    <row r="7" spans="2:19" ht="15" customHeight="1">
      <c r="B7" s="215"/>
      <c r="C7" s="217"/>
      <c r="D7" s="219"/>
      <c r="E7" s="159"/>
      <c r="F7" s="291">
        <f>IF(E7&gt;0,L2-E7,L1)</f>
        <v>0</v>
      </c>
      <c r="G7" s="104"/>
      <c r="H7" s="147"/>
      <c r="I7" s="147"/>
      <c r="J7" s="147"/>
      <c r="K7" s="147"/>
      <c r="L7" s="147"/>
      <c r="M7" s="147"/>
      <c r="N7" s="147"/>
      <c r="O7" s="160"/>
      <c r="P7" s="160"/>
      <c r="Q7" s="147"/>
      <c r="R7" s="147"/>
      <c r="S7" s="160"/>
    </row>
    <row r="8" spans="2:19" ht="15" customHeight="1">
      <c r="B8" s="215"/>
      <c r="C8" s="217"/>
      <c r="D8" s="219"/>
      <c r="E8" s="159"/>
      <c r="F8" s="291">
        <f>IF(E8&lt;&gt;0,F7-E8,0)</f>
        <v>0</v>
      </c>
      <c r="G8" s="104"/>
      <c r="H8" s="147"/>
      <c r="I8" s="147"/>
      <c r="J8" s="147"/>
      <c r="K8" s="147"/>
      <c r="L8" s="147"/>
      <c r="M8" s="147"/>
      <c r="N8" s="160"/>
      <c r="O8" s="160"/>
      <c r="P8" s="160"/>
      <c r="Q8" s="147"/>
      <c r="R8" s="147"/>
      <c r="S8" s="160"/>
    </row>
    <row r="9" spans="2:19" ht="15" customHeight="1">
      <c r="B9" s="215"/>
      <c r="C9" s="217"/>
      <c r="D9" s="219"/>
      <c r="E9" s="160"/>
      <c r="F9" s="291">
        <f aca="true" t="shared" si="0" ref="F9:F50">IF(E9&lt;&gt;0,F8-E9,0)</f>
        <v>0</v>
      </c>
      <c r="G9" s="104"/>
      <c r="H9" s="147"/>
      <c r="I9" s="147"/>
      <c r="J9" s="147"/>
      <c r="K9" s="160"/>
      <c r="L9" s="147"/>
      <c r="M9" s="147"/>
      <c r="N9" s="147"/>
      <c r="O9" s="160"/>
      <c r="P9" s="160"/>
      <c r="Q9" s="147"/>
      <c r="R9" s="147"/>
      <c r="S9" s="160"/>
    </row>
    <row r="10" spans="2:19" ht="15" customHeight="1">
      <c r="B10" s="215"/>
      <c r="C10" s="217"/>
      <c r="D10" s="219"/>
      <c r="E10" s="159"/>
      <c r="F10" s="291">
        <f t="shared" si="0"/>
        <v>0</v>
      </c>
      <c r="G10" s="104"/>
      <c r="H10" s="159"/>
      <c r="I10" s="147"/>
      <c r="J10" s="147"/>
      <c r="K10" s="147"/>
      <c r="L10" s="147"/>
      <c r="M10" s="147"/>
      <c r="N10" s="147"/>
      <c r="O10" s="160"/>
      <c r="P10" s="160"/>
      <c r="Q10" s="147"/>
      <c r="R10" s="147"/>
      <c r="S10" s="160"/>
    </row>
    <row r="11" spans="2:19" ht="15" customHeight="1">
      <c r="B11" s="215"/>
      <c r="C11" s="217"/>
      <c r="D11" s="219"/>
      <c r="E11" s="159"/>
      <c r="F11" s="291">
        <f t="shared" si="0"/>
        <v>0</v>
      </c>
      <c r="G11" s="104"/>
      <c r="H11" s="159"/>
      <c r="I11" s="147"/>
      <c r="J11" s="147"/>
      <c r="K11" s="147"/>
      <c r="L11" s="147"/>
      <c r="M11" s="147"/>
      <c r="N11" s="147"/>
      <c r="O11" s="160"/>
      <c r="P11" s="160"/>
      <c r="Q11" s="147"/>
      <c r="R11" s="147"/>
      <c r="S11" s="160"/>
    </row>
    <row r="12" spans="2:19" ht="15" customHeight="1">
      <c r="B12" s="215"/>
      <c r="C12" s="217"/>
      <c r="D12" s="219"/>
      <c r="E12" s="147"/>
      <c r="F12" s="291">
        <f t="shared" si="0"/>
        <v>0</v>
      </c>
      <c r="G12" s="104"/>
      <c r="H12" s="147"/>
      <c r="I12" s="147"/>
      <c r="J12" s="147"/>
      <c r="K12" s="147"/>
      <c r="L12" s="147"/>
      <c r="M12" s="147"/>
      <c r="N12" s="160"/>
      <c r="O12" s="160"/>
      <c r="P12" s="160"/>
      <c r="Q12" s="147"/>
      <c r="R12" s="147"/>
      <c r="S12" s="160"/>
    </row>
    <row r="13" spans="2:19" ht="15" customHeight="1">
      <c r="B13" s="215"/>
      <c r="C13" s="217"/>
      <c r="D13" s="219"/>
      <c r="E13" s="147"/>
      <c r="F13" s="291">
        <f t="shared" si="0"/>
        <v>0</v>
      </c>
      <c r="G13" s="104"/>
      <c r="H13" s="147"/>
      <c r="I13" s="147"/>
      <c r="J13" s="147"/>
      <c r="K13" s="147"/>
      <c r="L13" s="147"/>
      <c r="M13" s="147"/>
      <c r="N13" s="147"/>
      <c r="O13" s="160"/>
      <c r="P13" s="160"/>
      <c r="Q13" s="147"/>
      <c r="R13" s="147"/>
      <c r="S13" s="160"/>
    </row>
    <row r="14" spans="2:19" ht="15" customHeight="1">
      <c r="B14" s="215"/>
      <c r="C14" s="217"/>
      <c r="D14" s="219"/>
      <c r="E14" s="147"/>
      <c r="F14" s="291">
        <f t="shared" si="0"/>
        <v>0</v>
      </c>
      <c r="G14" s="104"/>
      <c r="H14" s="147"/>
      <c r="I14" s="147"/>
      <c r="J14" s="147"/>
      <c r="K14" s="147"/>
      <c r="L14" s="147"/>
      <c r="M14" s="147"/>
      <c r="N14" s="147"/>
      <c r="O14" s="160"/>
      <c r="P14" s="160"/>
      <c r="Q14" s="147"/>
      <c r="R14" s="147"/>
      <c r="S14" s="160"/>
    </row>
    <row r="15" spans="2:19" ht="15" customHeight="1">
      <c r="B15" s="215"/>
      <c r="C15" s="217"/>
      <c r="D15" s="219"/>
      <c r="E15" s="147"/>
      <c r="F15" s="291">
        <f t="shared" si="0"/>
        <v>0</v>
      </c>
      <c r="G15" s="104"/>
      <c r="H15" s="147"/>
      <c r="I15" s="147"/>
      <c r="J15" s="147"/>
      <c r="K15" s="147"/>
      <c r="L15" s="147"/>
      <c r="M15" s="147"/>
      <c r="N15" s="147"/>
      <c r="O15" s="160"/>
      <c r="P15" s="160"/>
      <c r="Q15" s="147"/>
      <c r="R15" s="147"/>
      <c r="S15" s="160"/>
    </row>
    <row r="16" spans="2:19" ht="15" customHeight="1">
      <c r="B16" s="215"/>
      <c r="C16" s="217"/>
      <c r="D16" s="219"/>
      <c r="E16" s="160"/>
      <c r="F16" s="291">
        <f t="shared" si="0"/>
        <v>0</v>
      </c>
      <c r="G16" s="104"/>
      <c r="H16" s="147"/>
      <c r="I16" s="147"/>
      <c r="J16" s="147"/>
      <c r="K16" s="147"/>
      <c r="L16" s="147"/>
      <c r="M16" s="147"/>
      <c r="N16" s="147"/>
      <c r="O16" s="160"/>
      <c r="P16" s="160"/>
      <c r="Q16" s="147"/>
      <c r="R16" s="147"/>
      <c r="S16" s="160"/>
    </row>
    <row r="17" spans="2:19" ht="15" customHeight="1">
      <c r="B17" s="215"/>
      <c r="C17" s="217"/>
      <c r="D17" s="219"/>
      <c r="E17" s="160"/>
      <c r="F17" s="291">
        <f t="shared" si="0"/>
        <v>0</v>
      </c>
      <c r="G17" s="104"/>
      <c r="H17" s="147"/>
      <c r="I17" s="147"/>
      <c r="J17" s="147"/>
      <c r="K17" s="147"/>
      <c r="L17" s="147"/>
      <c r="M17" s="147"/>
      <c r="N17" s="147"/>
      <c r="O17" s="160"/>
      <c r="P17" s="160"/>
      <c r="Q17" s="147"/>
      <c r="R17" s="147"/>
      <c r="S17" s="160"/>
    </row>
    <row r="18" spans="2:19" ht="15" customHeight="1">
      <c r="B18" s="215"/>
      <c r="C18" s="217"/>
      <c r="D18" s="219"/>
      <c r="E18" s="147"/>
      <c r="F18" s="291">
        <f t="shared" si="0"/>
        <v>0</v>
      </c>
      <c r="G18" s="104"/>
      <c r="H18" s="147"/>
      <c r="I18" s="147"/>
      <c r="J18" s="147"/>
      <c r="K18" s="147"/>
      <c r="L18" s="147"/>
      <c r="M18" s="147"/>
      <c r="N18" s="160"/>
      <c r="O18" s="160"/>
      <c r="P18" s="160"/>
      <c r="Q18" s="147"/>
      <c r="R18" s="147"/>
      <c r="S18" s="160"/>
    </row>
    <row r="19" spans="2:19" ht="15" customHeight="1">
      <c r="B19" s="215"/>
      <c r="C19" s="217"/>
      <c r="D19" s="219"/>
      <c r="E19" s="160"/>
      <c r="F19" s="291">
        <f t="shared" si="0"/>
        <v>0</v>
      </c>
      <c r="G19" s="104"/>
      <c r="H19" s="147"/>
      <c r="I19" s="147"/>
      <c r="J19" s="147"/>
      <c r="K19" s="160"/>
      <c r="L19" s="147"/>
      <c r="M19" s="147"/>
      <c r="N19" s="147"/>
      <c r="O19" s="160"/>
      <c r="P19" s="160"/>
      <c r="Q19" s="147"/>
      <c r="R19" s="147"/>
      <c r="S19" s="160"/>
    </row>
    <row r="20" spans="2:19" ht="15" customHeight="1">
      <c r="B20" s="215"/>
      <c r="C20" s="217"/>
      <c r="D20" s="219"/>
      <c r="E20" s="159"/>
      <c r="F20" s="291">
        <f t="shared" si="0"/>
        <v>0</v>
      </c>
      <c r="G20" s="104"/>
      <c r="H20" s="159"/>
      <c r="I20" s="147"/>
      <c r="J20" s="147"/>
      <c r="K20" s="147"/>
      <c r="L20" s="147"/>
      <c r="M20" s="147"/>
      <c r="N20" s="147"/>
      <c r="O20" s="160"/>
      <c r="P20" s="160"/>
      <c r="Q20" s="147"/>
      <c r="R20" s="147"/>
      <c r="S20" s="160"/>
    </row>
    <row r="21" spans="2:19" ht="15" customHeight="1">
      <c r="B21" s="215"/>
      <c r="C21" s="217"/>
      <c r="D21" s="219"/>
      <c r="E21" s="159"/>
      <c r="F21" s="291">
        <f t="shared" si="0"/>
        <v>0</v>
      </c>
      <c r="G21" s="104"/>
      <c r="H21" s="159"/>
      <c r="I21" s="147"/>
      <c r="J21" s="147"/>
      <c r="K21" s="147"/>
      <c r="L21" s="147"/>
      <c r="M21" s="147"/>
      <c r="N21" s="147"/>
      <c r="O21" s="160"/>
      <c r="P21" s="160"/>
      <c r="Q21" s="147"/>
      <c r="R21" s="147"/>
      <c r="S21" s="160"/>
    </row>
    <row r="22" spans="2:19" ht="15" customHeight="1">
      <c r="B22" s="215"/>
      <c r="C22" s="217"/>
      <c r="D22" s="219"/>
      <c r="E22" s="147"/>
      <c r="F22" s="291">
        <f t="shared" si="0"/>
        <v>0</v>
      </c>
      <c r="G22" s="104"/>
      <c r="H22" s="147"/>
      <c r="I22" s="147"/>
      <c r="J22" s="147"/>
      <c r="K22" s="147"/>
      <c r="L22" s="147"/>
      <c r="M22" s="147"/>
      <c r="N22" s="160"/>
      <c r="O22" s="160"/>
      <c r="P22" s="160"/>
      <c r="Q22" s="147"/>
      <c r="R22" s="147"/>
      <c r="S22" s="160"/>
    </row>
    <row r="23" spans="2:19" ht="15" customHeight="1">
      <c r="B23" s="215"/>
      <c r="C23" s="217"/>
      <c r="D23" s="219"/>
      <c r="E23" s="147"/>
      <c r="F23" s="291">
        <f t="shared" si="0"/>
        <v>0</v>
      </c>
      <c r="G23" s="104"/>
      <c r="H23" s="147"/>
      <c r="I23" s="147"/>
      <c r="J23" s="147"/>
      <c r="K23" s="147"/>
      <c r="L23" s="147"/>
      <c r="M23" s="147"/>
      <c r="N23" s="147"/>
      <c r="O23" s="160"/>
      <c r="P23" s="160"/>
      <c r="Q23" s="147"/>
      <c r="R23" s="147"/>
      <c r="S23" s="160"/>
    </row>
    <row r="24" spans="2:19" ht="15" customHeight="1">
      <c r="B24" s="215"/>
      <c r="C24" s="217"/>
      <c r="D24" s="219"/>
      <c r="E24" s="160"/>
      <c r="F24" s="291">
        <f t="shared" si="0"/>
        <v>0</v>
      </c>
      <c r="G24" s="104"/>
      <c r="H24" s="147"/>
      <c r="I24" s="147"/>
      <c r="J24" s="147"/>
      <c r="K24" s="147"/>
      <c r="L24" s="147"/>
      <c r="M24" s="147"/>
      <c r="N24" s="147"/>
      <c r="O24" s="160"/>
      <c r="P24" s="160"/>
      <c r="Q24" s="147"/>
      <c r="R24" s="147"/>
      <c r="S24" s="160"/>
    </row>
    <row r="25" spans="2:19" ht="15" customHeight="1">
      <c r="B25" s="215"/>
      <c r="C25" s="217"/>
      <c r="D25" s="219"/>
      <c r="E25" s="147"/>
      <c r="F25" s="291">
        <f t="shared" si="0"/>
        <v>0</v>
      </c>
      <c r="G25" s="104"/>
      <c r="H25" s="147"/>
      <c r="I25" s="147"/>
      <c r="J25" s="147"/>
      <c r="K25" s="147"/>
      <c r="L25" s="147"/>
      <c r="M25" s="147"/>
      <c r="N25" s="147"/>
      <c r="O25" s="160"/>
      <c r="P25" s="160"/>
      <c r="Q25" s="147"/>
      <c r="R25" s="147"/>
      <c r="S25" s="160"/>
    </row>
    <row r="26" spans="2:19" ht="15" customHeight="1">
      <c r="B26" s="215"/>
      <c r="C26" s="217"/>
      <c r="D26" s="219"/>
      <c r="E26" s="160"/>
      <c r="F26" s="291">
        <f t="shared" si="0"/>
        <v>0</v>
      </c>
      <c r="G26" s="104"/>
      <c r="H26" s="147"/>
      <c r="I26" s="147"/>
      <c r="J26" s="147"/>
      <c r="K26" s="147"/>
      <c r="L26" s="147"/>
      <c r="M26" s="147"/>
      <c r="N26" s="147"/>
      <c r="O26" s="160"/>
      <c r="P26" s="160"/>
      <c r="Q26" s="147"/>
      <c r="R26" s="147"/>
      <c r="S26" s="160"/>
    </row>
    <row r="27" spans="2:19" ht="15" customHeight="1">
      <c r="B27" s="215"/>
      <c r="C27" s="217"/>
      <c r="D27" s="219"/>
      <c r="E27" s="160"/>
      <c r="F27" s="291">
        <f t="shared" si="0"/>
        <v>0</v>
      </c>
      <c r="G27" s="104"/>
      <c r="H27" s="147"/>
      <c r="I27" s="147"/>
      <c r="J27" s="147"/>
      <c r="K27" s="147"/>
      <c r="L27" s="147"/>
      <c r="M27" s="147"/>
      <c r="N27" s="147"/>
      <c r="O27" s="160"/>
      <c r="P27" s="160"/>
      <c r="Q27" s="147"/>
      <c r="R27" s="147"/>
      <c r="S27" s="160"/>
    </row>
    <row r="28" spans="2:19" ht="15" customHeight="1">
      <c r="B28" s="215"/>
      <c r="C28" s="217"/>
      <c r="D28" s="219"/>
      <c r="E28" s="147"/>
      <c r="F28" s="291">
        <f t="shared" si="0"/>
        <v>0</v>
      </c>
      <c r="G28" s="104"/>
      <c r="H28" s="147"/>
      <c r="I28" s="147"/>
      <c r="J28" s="147"/>
      <c r="K28" s="147"/>
      <c r="L28" s="147"/>
      <c r="M28" s="147"/>
      <c r="N28" s="160"/>
      <c r="O28" s="160"/>
      <c r="P28" s="160"/>
      <c r="Q28" s="147"/>
      <c r="R28" s="147"/>
      <c r="S28" s="160"/>
    </row>
    <row r="29" spans="2:19" ht="15" customHeight="1">
      <c r="B29" s="215"/>
      <c r="C29" s="217"/>
      <c r="D29" s="219"/>
      <c r="E29" s="160"/>
      <c r="F29" s="291">
        <f t="shared" si="0"/>
        <v>0</v>
      </c>
      <c r="G29" s="104"/>
      <c r="H29" s="147"/>
      <c r="I29" s="147"/>
      <c r="J29" s="147"/>
      <c r="K29" s="160"/>
      <c r="L29" s="147"/>
      <c r="M29" s="147"/>
      <c r="N29" s="147"/>
      <c r="O29" s="160"/>
      <c r="P29" s="160"/>
      <c r="Q29" s="147"/>
      <c r="R29" s="147"/>
      <c r="S29" s="160"/>
    </row>
    <row r="30" spans="2:19" ht="15" customHeight="1">
      <c r="B30" s="215"/>
      <c r="C30" s="217"/>
      <c r="D30" s="219"/>
      <c r="E30" s="159"/>
      <c r="F30" s="291">
        <f t="shared" si="0"/>
        <v>0</v>
      </c>
      <c r="G30" s="104"/>
      <c r="H30" s="159"/>
      <c r="I30" s="147"/>
      <c r="J30" s="147"/>
      <c r="K30" s="147"/>
      <c r="L30" s="147"/>
      <c r="M30" s="147"/>
      <c r="N30" s="147"/>
      <c r="O30" s="160"/>
      <c r="P30" s="160"/>
      <c r="Q30" s="147"/>
      <c r="R30" s="147"/>
      <c r="S30" s="160"/>
    </row>
    <row r="31" spans="2:19" ht="15" customHeight="1">
      <c r="B31" s="215"/>
      <c r="C31" s="217"/>
      <c r="D31" s="219"/>
      <c r="E31" s="159"/>
      <c r="F31" s="291">
        <f t="shared" si="0"/>
        <v>0</v>
      </c>
      <c r="G31" s="104"/>
      <c r="H31" s="159"/>
      <c r="I31" s="147"/>
      <c r="J31" s="147"/>
      <c r="K31" s="147"/>
      <c r="L31" s="147"/>
      <c r="M31" s="147"/>
      <c r="N31" s="147"/>
      <c r="O31" s="160"/>
      <c r="P31" s="160"/>
      <c r="Q31" s="147"/>
      <c r="R31" s="147"/>
      <c r="S31" s="160"/>
    </row>
    <row r="32" spans="2:19" ht="15" customHeight="1">
      <c r="B32" s="215"/>
      <c r="C32" s="217"/>
      <c r="D32" s="219"/>
      <c r="E32" s="147"/>
      <c r="F32" s="291">
        <f t="shared" si="0"/>
        <v>0</v>
      </c>
      <c r="G32" s="104"/>
      <c r="H32" s="147"/>
      <c r="I32" s="147"/>
      <c r="J32" s="147"/>
      <c r="K32" s="147"/>
      <c r="L32" s="147"/>
      <c r="M32" s="147"/>
      <c r="N32" s="160"/>
      <c r="O32" s="160"/>
      <c r="P32" s="160"/>
      <c r="Q32" s="147"/>
      <c r="R32" s="147"/>
      <c r="S32" s="160"/>
    </row>
    <row r="33" spans="2:19" ht="15" customHeight="1">
      <c r="B33" s="215"/>
      <c r="C33" s="217"/>
      <c r="D33" s="219"/>
      <c r="E33" s="147"/>
      <c r="F33" s="291">
        <f t="shared" si="0"/>
        <v>0</v>
      </c>
      <c r="G33" s="104"/>
      <c r="H33" s="147"/>
      <c r="I33" s="147"/>
      <c r="J33" s="147"/>
      <c r="K33" s="147"/>
      <c r="L33" s="147"/>
      <c r="M33" s="147"/>
      <c r="N33" s="147"/>
      <c r="O33" s="160"/>
      <c r="P33" s="160"/>
      <c r="Q33" s="147"/>
      <c r="R33" s="147"/>
      <c r="S33" s="160"/>
    </row>
    <row r="34" spans="2:19" ht="15" customHeight="1">
      <c r="B34" s="215"/>
      <c r="C34" s="217"/>
      <c r="D34" s="219"/>
      <c r="E34" s="147"/>
      <c r="F34" s="291">
        <f t="shared" si="0"/>
        <v>0</v>
      </c>
      <c r="G34" s="104"/>
      <c r="H34" s="147"/>
      <c r="I34" s="147"/>
      <c r="J34" s="147"/>
      <c r="K34" s="147"/>
      <c r="L34" s="147"/>
      <c r="M34" s="147"/>
      <c r="N34" s="147"/>
      <c r="O34" s="160"/>
      <c r="P34" s="160"/>
      <c r="Q34" s="147"/>
      <c r="R34" s="147"/>
      <c r="S34" s="160"/>
    </row>
    <row r="35" spans="2:19" ht="15" customHeight="1">
      <c r="B35" s="215"/>
      <c r="C35" s="217"/>
      <c r="D35" s="219"/>
      <c r="E35" s="147"/>
      <c r="F35" s="291">
        <f t="shared" si="0"/>
        <v>0</v>
      </c>
      <c r="G35" s="104"/>
      <c r="H35" s="147"/>
      <c r="I35" s="147"/>
      <c r="J35" s="147"/>
      <c r="K35" s="147"/>
      <c r="L35" s="147"/>
      <c r="M35" s="147"/>
      <c r="N35" s="147"/>
      <c r="O35" s="160"/>
      <c r="P35" s="160"/>
      <c r="Q35" s="147"/>
      <c r="R35" s="147"/>
      <c r="S35" s="160"/>
    </row>
    <row r="36" spans="2:19" ht="15" customHeight="1">
      <c r="B36" s="215"/>
      <c r="C36" s="217"/>
      <c r="D36" s="219"/>
      <c r="E36" s="160"/>
      <c r="F36" s="291">
        <f t="shared" si="0"/>
        <v>0</v>
      </c>
      <c r="G36" s="104"/>
      <c r="H36" s="147"/>
      <c r="I36" s="147"/>
      <c r="J36" s="147"/>
      <c r="K36" s="147"/>
      <c r="L36" s="147"/>
      <c r="M36" s="147"/>
      <c r="N36" s="147"/>
      <c r="O36" s="160"/>
      <c r="P36" s="160"/>
      <c r="Q36" s="147"/>
      <c r="R36" s="147"/>
      <c r="S36" s="160"/>
    </row>
    <row r="37" spans="2:19" ht="15" customHeight="1">
      <c r="B37" s="215"/>
      <c r="C37" s="217"/>
      <c r="D37" s="219"/>
      <c r="E37" s="160"/>
      <c r="F37" s="291">
        <f t="shared" si="0"/>
        <v>0</v>
      </c>
      <c r="G37" s="104"/>
      <c r="H37" s="147"/>
      <c r="I37" s="147"/>
      <c r="J37" s="147"/>
      <c r="K37" s="147"/>
      <c r="L37" s="147"/>
      <c r="M37" s="147"/>
      <c r="N37" s="147"/>
      <c r="O37" s="160"/>
      <c r="P37" s="160"/>
      <c r="Q37" s="147"/>
      <c r="R37" s="147"/>
      <c r="S37" s="160"/>
    </row>
    <row r="38" spans="2:19" ht="15" customHeight="1">
      <c r="B38" s="215"/>
      <c r="C38" s="217"/>
      <c r="D38" s="219"/>
      <c r="E38" s="147"/>
      <c r="F38" s="291">
        <f t="shared" si="0"/>
        <v>0</v>
      </c>
      <c r="G38" s="104"/>
      <c r="H38" s="147"/>
      <c r="I38" s="147"/>
      <c r="J38" s="147"/>
      <c r="K38" s="147"/>
      <c r="L38" s="147"/>
      <c r="M38" s="147"/>
      <c r="N38" s="160"/>
      <c r="O38" s="160"/>
      <c r="P38" s="160"/>
      <c r="Q38" s="147"/>
      <c r="R38" s="147"/>
      <c r="S38" s="160"/>
    </row>
    <row r="39" spans="2:19" ht="15" customHeight="1">
      <c r="B39" s="215"/>
      <c r="C39" s="217"/>
      <c r="D39" s="219"/>
      <c r="E39" s="160"/>
      <c r="F39" s="291">
        <f t="shared" si="0"/>
        <v>0</v>
      </c>
      <c r="G39" s="104"/>
      <c r="H39" s="147"/>
      <c r="I39" s="147"/>
      <c r="J39" s="147"/>
      <c r="K39" s="160"/>
      <c r="L39" s="147"/>
      <c r="M39" s="147"/>
      <c r="N39" s="147"/>
      <c r="O39" s="160"/>
      <c r="P39" s="160"/>
      <c r="Q39" s="147"/>
      <c r="R39" s="147"/>
      <c r="S39" s="160"/>
    </row>
    <row r="40" spans="2:19" ht="15" customHeight="1">
      <c r="B40" s="215"/>
      <c r="C40" s="217"/>
      <c r="D40" s="219"/>
      <c r="E40" s="159"/>
      <c r="F40" s="291">
        <f t="shared" si="0"/>
        <v>0</v>
      </c>
      <c r="G40" s="104"/>
      <c r="H40" s="159"/>
      <c r="I40" s="147"/>
      <c r="J40" s="147"/>
      <c r="K40" s="147"/>
      <c r="L40" s="147"/>
      <c r="M40" s="147"/>
      <c r="N40" s="147"/>
      <c r="O40" s="160"/>
      <c r="P40" s="160"/>
      <c r="Q40" s="147"/>
      <c r="R40" s="147"/>
      <c r="S40" s="160"/>
    </row>
    <row r="41" spans="2:19" ht="15" customHeight="1">
      <c r="B41" s="215"/>
      <c r="C41" s="217"/>
      <c r="D41" s="219"/>
      <c r="E41" s="159"/>
      <c r="F41" s="291">
        <f t="shared" si="0"/>
        <v>0</v>
      </c>
      <c r="G41" s="104"/>
      <c r="H41" s="159"/>
      <c r="I41" s="147"/>
      <c r="J41" s="147"/>
      <c r="K41" s="147"/>
      <c r="L41" s="147"/>
      <c r="M41" s="147"/>
      <c r="N41" s="147"/>
      <c r="O41" s="160"/>
      <c r="P41" s="160"/>
      <c r="Q41" s="147"/>
      <c r="R41" s="147"/>
      <c r="S41" s="160"/>
    </row>
    <row r="42" spans="2:19" ht="15" customHeight="1">
      <c r="B42" s="215"/>
      <c r="C42" s="217"/>
      <c r="D42" s="219"/>
      <c r="E42" s="147"/>
      <c r="F42" s="291">
        <f t="shared" si="0"/>
        <v>0</v>
      </c>
      <c r="G42" s="104"/>
      <c r="H42" s="147"/>
      <c r="I42" s="147"/>
      <c r="J42" s="147"/>
      <c r="K42" s="147"/>
      <c r="L42" s="147"/>
      <c r="M42" s="147"/>
      <c r="N42" s="160"/>
      <c r="O42" s="160"/>
      <c r="P42" s="160"/>
      <c r="Q42" s="147"/>
      <c r="R42" s="147"/>
      <c r="S42" s="160"/>
    </row>
    <row r="43" spans="2:19" ht="15" customHeight="1">
      <c r="B43" s="215"/>
      <c r="C43" s="217"/>
      <c r="D43" s="219"/>
      <c r="E43" s="147"/>
      <c r="F43" s="291">
        <f t="shared" si="0"/>
        <v>0</v>
      </c>
      <c r="G43" s="104"/>
      <c r="H43" s="147"/>
      <c r="I43" s="147"/>
      <c r="J43" s="147"/>
      <c r="K43" s="147"/>
      <c r="L43" s="147"/>
      <c r="M43" s="147"/>
      <c r="N43" s="147"/>
      <c r="O43" s="160"/>
      <c r="P43" s="160"/>
      <c r="Q43" s="147"/>
      <c r="R43" s="147"/>
      <c r="S43" s="160"/>
    </row>
    <row r="44" spans="2:19" ht="15" customHeight="1">
      <c r="B44" s="215"/>
      <c r="C44" s="217"/>
      <c r="D44" s="219"/>
      <c r="E44" s="147"/>
      <c r="F44" s="291">
        <f t="shared" si="0"/>
        <v>0</v>
      </c>
      <c r="G44" s="104"/>
      <c r="H44" s="147"/>
      <c r="I44" s="147"/>
      <c r="J44" s="147"/>
      <c r="K44" s="147"/>
      <c r="L44" s="147"/>
      <c r="M44" s="147"/>
      <c r="N44" s="147"/>
      <c r="O44" s="160"/>
      <c r="P44" s="160"/>
      <c r="Q44" s="147"/>
      <c r="R44" s="147"/>
      <c r="S44" s="160"/>
    </row>
    <row r="45" spans="2:19" ht="15" customHeight="1">
      <c r="B45" s="215"/>
      <c r="C45" s="217"/>
      <c r="D45" s="219"/>
      <c r="E45" s="147"/>
      <c r="F45" s="291">
        <f t="shared" si="0"/>
        <v>0</v>
      </c>
      <c r="G45" s="104"/>
      <c r="H45" s="147"/>
      <c r="I45" s="147"/>
      <c r="J45" s="147"/>
      <c r="K45" s="147"/>
      <c r="L45" s="147"/>
      <c r="M45" s="147"/>
      <c r="N45" s="147"/>
      <c r="O45" s="160"/>
      <c r="P45" s="160"/>
      <c r="Q45" s="147"/>
      <c r="R45" s="147"/>
      <c r="S45" s="160"/>
    </row>
    <row r="46" spans="2:22" ht="15" customHeight="1">
      <c r="B46" s="215"/>
      <c r="C46" s="217"/>
      <c r="D46" s="219"/>
      <c r="E46" s="160"/>
      <c r="F46" s="291">
        <f t="shared" si="0"/>
        <v>0</v>
      </c>
      <c r="G46" s="104"/>
      <c r="H46" s="147"/>
      <c r="I46" s="147"/>
      <c r="J46" s="147"/>
      <c r="K46" s="147"/>
      <c r="L46" s="147"/>
      <c r="M46" s="147"/>
      <c r="N46" s="147"/>
      <c r="O46" s="160"/>
      <c r="P46" s="160"/>
      <c r="Q46" s="147"/>
      <c r="R46" s="147"/>
      <c r="S46" s="160"/>
      <c r="V46" s="130"/>
    </row>
    <row r="47" spans="2:22" ht="15" customHeight="1">
      <c r="B47" s="216"/>
      <c r="C47" s="218"/>
      <c r="D47" s="220"/>
      <c r="E47" s="159"/>
      <c r="F47" s="291">
        <f t="shared" si="0"/>
        <v>0</v>
      </c>
      <c r="G47" s="104"/>
      <c r="H47" s="147"/>
      <c r="I47" s="147"/>
      <c r="J47" s="147"/>
      <c r="K47" s="147"/>
      <c r="L47" s="147"/>
      <c r="M47" s="147"/>
      <c r="N47" s="147"/>
      <c r="O47" s="160"/>
      <c r="P47" s="160"/>
      <c r="Q47" s="147"/>
      <c r="R47" s="147"/>
      <c r="S47" s="160"/>
      <c r="V47" s="64"/>
    </row>
    <row r="48" spans="2:22" ht="15" customHeight="1">
      <c r="B48" s="216"/>
      <c r="C48" s="218"/>
      <c r="D48" s="220"/>
      <c r="E48" s="159"/>
      <c r="F48" s="291">
        <f t="shared" si="0"/>
        <v>0</v>
      </c>
      <c r="G48" s="104"/>
      <c r="H48" s="147"/>
      <c r="I48" s="147"/>
      <c r="J48" s="147"/>
      <c r="K48" s="147"/>
      <c r="L48" s="147"/>
      <c r="M48" s="147"/>
      <c r="N48" s="147"/>
      <c r="O48" s="160"/>
      <c r="P48" s="160"/>
      <c r="Q48" s="147"/>
      <c r="R48" s="147"/>
      <c r="S48" s="160"/>
      <c r="V48" s="130"/>
    </row>
    <row r="49" spans="2:22" ht="15" customHeight="1">
      <c r="B49" s="216"/>
      <c r="C49" s="218"/>
      <c r="D49" s="220"/>
      <c r="E49" s="159"/>
      <c r="F49" s="291">
        <f t="shared" si="0"/>
        <v>0</v>
      </c>
      <c r="G49" s="104"/>
      <c r="H49" s="147"/>
      <c r="I49" s="147"/>
      <c r="J49" s="147"/>
      <c r="K49" s="147"/>
      <c r="L49" s="147"/>
      <c r="M49" s="147"/>
      <c r="N49" s="147"/>
      <c r="O49" s="160"/>
      <c r="P49" s="160"/>
      <c r="Q49" s="147"/>
      <c r="R49" s="147"/>
      <c r="S49" s="160"/>
      <c r="V49" s="131"/>
    </row>
    <row r="50" spans="2:22" ht="15" customHeight="1" thickBot="1">
      <c r="B50" s="216"/>
      <c r="C50" s="218"/>
      <c r="D50" s="220"/>
      <c r="E50" s="159"/>
      <c r="F50" s="291">
        <f t="shared" si="0"/>
        <v>0</v>
      </c>
      <c r="G50" s="105"/>
      <c r="H50" s="147"/>
      <c r="I50" s="147"/>
      <c r="J50" s="147"/>
      <c r="K50" s="147"/>
      <c r="L50" s="147"/>
      <c r="M50" s="147"/>
      <c r="N50" s="147"/>
      <c r="O50" s="160"/>
      <c r="P50" s="160"/>
      <c r="Q50" s="147"/>
      <c r="R50" s="147"/>
      <c r="S50" s="160"/>
      <c r="V50" s="130"/>
    </row>
    <row r="51" spans="2:19" ht="27" customHeight="1" thickBot="1">
      <c r="B51" s="92"/>
      <c r="C51" s="106"/>
      <c r="D51" s="107" t="s">
        <v>2</v>
      </c>
      <c r="E51" s="277">
        <f>SUM(E7:E50)</f>
        <v>0</v>
      </c>
      <c r="F51" s="108"/>
      <c r="G51" s="109"/>
      <c r="H51" s="278">
        <f>SUM(H7:H50)</f>
        <v>0</v>
      </c>
      <c r="I51" s="279">
        <f>SUM(I7:I50)</f>
        <v>0</v>
      </c>
      <c r="J51" s="279">
        <f aca="true" t="shared" si="1" ref="J51:S51">SUM(J7:J50)</f>
        <v>0</v>
      </c>
      <c r="K51" s="279">
        <f t="shared" si="1"/>
        <v>0</v>
      </c>
      <c r="L51" s="279">
        <f t="shared" si="1"/>
        <v>0</v>
      </c>
      <c r="M51" s="279">
        <f t="shared" si="1"/>
        <v>0</v>
      </c>
      <c r="N51" s="279">
        <f t="shared" si="1"/>
        <v>0</v>
      </c>
      <c r="O51" s="279">
        <f t="shared" si="1"/>
        <v>0</v>
      </c>
      <c r="P51" s="279">
        <f t="shared" si="1"/>
        <v>0</v>
      </c>
      <c r="Q51" s="279">
        <f t="shared" si="1"/>
        <v>0</v>
      </c>
      <c r="R51" s="279">
        <f t="shared" si="1"/>
        <v>0</v>
      </c>
      <c r="S51" s="280">
        <f t="shared" si="1"/>
        <v>0</v>
      </c>
    </row>
    <row r="52" spans="2:19" ht="19.5" customHeight="1" thickBot="1">
      <c r="B52" s="96"/>
      <c r="C52" s="193"/>
      <c r="D52" s="111" t="s">
        <v>22</v>
      </c>
      <c r="E52" s="256">
        <f>SUM(H51:S51)</f>
        <v>0</v>
      </c>
      <c r="F52" s="112"/>
      <c r="G52" s="113"/>
      <c r="H52" s="99" t="s">
        <v>101</v>
      </c>
      <c r="I52" s="99"/>
      <c r="J52" s="99"/>
      <c r="K52" s="99"/>
      <c r="L52" s="99"/>
      <c r="M52" s="99"/>
      <c r="N52" s="99"/>
      <c r="O52" s="99"/>
      <c r="P52" s="99"/>
      <c r="Q52" s="99"/>
      <c r="R52" s="99"/>
      <c r="S52" s="100"/>
    </row>
    <row r="53" spans="2:19" ht="16.5" thickTop="1">
      <c r="B53" s="114"/>
      <c r="C53" s="115"/>
      <c r="D53" s="194"/>
      <c r="E53" s="112">
        <f>IF(E51&lt;&gt;E52,"Not In Balance","")</f>
      </c>
      <c r="F53" s="166"/>
      <c r="G53" s="116"/>
      <c r="H53" s="99"/>
      <c r="I53" s="99"/>
      <c r="J53" s="99"/>
      <c r="K53" s="99"/>
      <c r="L53" s="99"/>
      <c r="M53" s="99"/>
      <c r="N53" s="99"/>
      <c r="O53" s="99"/>
      <c r="P53" s="99"/>
      <c r="Q53" s="99"/>
      <c r="R53" s="99"/>
      <c r="S53" s="100"/>
    </row>
    <row r="54" spans="2:19" ht="15.75">
      <c r="B54" s="117"/>
      <c r="C54" s="118"/>
      <c r="D54" s="116"/>
      <c r="E54" s="30"/>
      <c r="F54" s="30"/>
      <c r="G54" s="30"/>
      <c r="H54" s="205" t="s">
        <v>27</v>
      </c>
      <c r="I54" s="204"/>
      <c r="J54" s="99"/>
      <c r="K54" s="99"/>
      <c r="L54" s="99"/>
      <c r="M54" s="99"/>
      <c r="N54" s="99"/>
      <c r="O54" s="99"/>
      <c r="P54" s="99"/>
      <c r="Q54" s="99"/>
      <c r="R54" s="99"/>
      <c r="S54" s="100"/>
    </row>
    <row r="55" spans="2:19" ht="15.75">
      <c r="B55" s="114"/>
      <c r="C55" s="115"/>
      <c r="D55" s="30"/>
      <c r="E55" s="30"/>
      <c r="F55" s="30"/>
      <c r="G55" s="30"/>
      <c r="H55" s="99"/>
      <c r="I55" s="99"/>
      <c r="J55" s="99"/>
      <c r="K55" s="99"/>
      <c r="L55" s="99"/>
      <c r="M55" s="99"/>
      <c r="N55" s="99"/>
      <c r="O55" s="99"/>
      <c r="P55" s="99"/>
      <c r="Q55" s="99"/>
      <c r="R55" s="99"/>
      <c r="S55" s="100"/>
    </row>
    <row r="56" spans="2:19" ht="15.75">
      <c r="B56" s="114"/>
      <c r="C56" s="115"/>
      <c r="D56" s="30"/>
      <c r="E56" s="116"/>
      <c r="F56" s="119"/>
      <c r="G56" s="116"/>
      <c r="H56" s="120"/>
      <c r="I56" s="120"/>
      <c r="J56" s="99"/>
      <c r="K56" s="99"/>
      <c r="L56" s="99"/>
      <c r="M56" s="99"/>
      <c r="N56" s="99"/>
      <c r="O56" s="99"/>
      <c r="P56" s="99"/>
      <c r="Q56" s="99"/>
      <c r="R56" s="99"/>
      <c r="S56" s="100"/>
    </row>
    <row r="57" spans="5:10" ht="15.75">
      <c r="E57" s="61"/>
      <c r="F57" s="61"/>
      <c r="G57" s="61"/>
      <c r="H57" s="46"/>
      <c r="I57" s="65"/>
      <c r="J57" s="99"/>
    </row>
    <row r="58" spans="5:10" ht="15.75">
      <c r="E58" s="61"/>
      <c r="F58" s="61"/>
      <c r="G58" s="61"/>
      <c r="H58" s="46"/>
      <c r="I58" s="46"/>
      <c r="J58" s="99"/>
    </row>
    <row r="59" spans="5:10" ht="15.75">
      <c r="E59" s="64"/>
      <c r="F59" s="61"/>
      <c r="G59" s="61"/>
      <c r="H59" s="46"/>
      <c r="I59" s="46"/>
      <c r="J59" s="99"/>
    </row>
    <row r="60" spans="5:10" ht="15.75">
      <c r="E60" s="61"/>
      <c r="F60" s="61"/>
      <c r="G60" s="61"/>
      <c r="H60" s="46"/>
      <c r="I60" s="46"/>
      <c r="J60" s="99"/>
    </row>
    <row r="61" spans="5:9" ht="15.75">
      <c r="E61" s="61"/>
      <c r="F61" s="64"/>
      <c r="G61" s="61"/>
      <c r="H61" s="46"/>
      <c r="I61" s="46"/>
    </row>
  </sheetData>
  <sheetProtection sheet="1"/>
  <mergeCells count="2">
    <mergeCell ref="B3:D3"/>
    <mergeCell ref="H5:S5"/>
  </mergeCells>
  <conditionalFormatting sqref="E4">
    <cfRule type="cellIs" priority="5" dxfId="0" operator="lessThan" stopIfTrue="1">
      <formula>0</formula>
    </cfRule>
  </conditionalFormatting>
  <conditionalFormatting sqref="L3">
    <cfRule type="cellIs" priority="7" dxfId="0" operator="greaterThan" stopIfTrue="1">
      <formula>L2</formula>
    </cfRule>
  </conditionalFormatting>
  <conditionalFormatting sqref="L4">
    <cfRule type="colorScale" priority="1" dxfId="12">
      <colorScale>
        <cfvo type="num" val="&quot;0&lt;&quot;"/>
        <cfvo type="max"/>
        <color rgb="FFFF0000"/>
        <color rgb="FFFFEF9C"/>
      </colorScale>
    </cfRule>
  </conditionalFormatting>
  <printOptions/>
  <pageMargins left="0.5" right="0.5" top="0.5" bottom="0.5" header="0.25" footer="0.25"/>
  <pageSetup blackAndWhite="1" fitToHeight="1" fitToWidth="1" horizontalDpi="600" verticalDpi="600" orientation="landscape" scale="53" r:id="rId1"/>
  <headerFooter alignWithMargins="0">
    <oddHeader>&amp;RState of Kansas
Detail for Annual Report</oddHead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B2:Q43"/>
  <sheetViews>
    <sheetView zoomScale="75" zoomScaleNormal="75" zoomScalePageLayoutView="0" workbookViewId="0" topLeftCell="A1">
      <selection activeCell="T61" sqref="T61"/>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81">
        <f>IF(Input!E16&gt;0,Input!E16,0)</f>
        <v>0</v>
      </c>
      <c r="M2" s="35"/>
      <c r="N2" s="32"/>
      <c r="Q2" s="29"/>
    </row>
    <row r="3" spans="2:17" ht="19.5" thickBot="1">
      <c r="B3" s="329" t="str">
        <f>CONCATENATE("",Input!C7," Recreation Commission")</f>
        <v> Recreation Commission</v>
      </c>
      <c r="C3" s="330"/>
      <c r="D3" s="330"/>
      <c r="H3" s="121">
        <f>+Input!C8</f>
        <v>0</v>
      </c>
      <c r="I3" s="263" t="s">
        <v>45</v>
      </c>
      <c r="J3" s="264"/>
      <c r="K3" s="253">
        <f>D36</f>
        <v>0</v>
      </c>
      <c r="M3" s="35"/>
      <c r="N3" s="32"/>
      <c r="Q3" s="29"/>
    </row>
    <row r="4" spans="2:17" s="33" customFormat="1" ht="32.25" customHeight="1">
      <c r="B4" s="59" t="str">
        <f>CONCATENATE("",Input!C16," Fund Receipts")</f>
        <v>Employee Benefits Fund Receipts</v>
      </c>
      <c r="C4" s="84"/>
      <c r="D4" s="50"/>
      <c r="E4" s="124"/>
      <c r="F4" s="36"/>
      <c r="G4" s="36"/>
      <c r="H4" s="36"/>
      <c r="I4" s="36"/>
      <c r="J4" s="37"/>
      <c r="K4" s="38"/>
      <c r="L4" s="36"/>
      <c r="M4" s="39"/>
      <c r="O4" s="40"/>
      <c r="P4" s="40"/>
      <c r="Q4" s="40"/>
    </row>
    <row r="5" spans="2:17" s="33" customFormat="1" ht="22.5">
      <c r="B5" s="41"/>
      <c r="D5" s="69"/>
      <c r="E5" s="145"/>
      <c r="F5" s="36"/>
      <c r="G5" s="326" t="s">
        <v>36</v>
      </c>
      <c r="H5" s="327"/>
      <c r="I5" s="327"/>
      <c r="J5" s="327"/>
      <c r="K5" s="327"/>
      <c r="L5" s="327"/>
      <c r="M5" s="327"/>
      <c r="N5" s="328"/>
      <c r="O5" s="40"/>
      <c r="P5" s="40"/>
      <c r="Q5" s="40"/>
    </row>
    <row r="6" ht="6.75" customHeight="1"/>
    <row r="7" spans="2:17" s="44" customFormat="1" ht="50.25" customHeight="1">
      <c r="B7" s="85" t="s">
        <v>8</v>
      </c>
      <c r="C7" s="86" t="s">
        <v>14</v>
      </c>
      <c r="D7" s="87" t="s">
        <v>25</v>
      </c>
      <c r="E7" s="162" t="s">
        <v>85</v>
      </c>
      <c r="F7" s="87"/>
      <c r="G7" s="89" t="s">
        <v>16</v>
      </c>
      <c r="H7" s="89" t="s">
        <v>15</v>
      </c>
      <c r="I7" s="89" t="s">
        <v>12</v>
      </c>
      <c r="J7" s="89"/>
      <c r="K7" s="89"/>
      <c r="L7" s="89"/>
      <c r="M7" s="103"/>
      <c r="N7" s="89"/>
      <c r="O7" s="43"/>
      <c r="P7" s="43"/>
      <c r="Q7" s="43"/>
    </row>
    <row r="8" spans="2:14" ht="15" customHeight="1">
      <c r="B8" s="212"/>
      <c r="C8" s="213"/>
      <c r="D8" s="146"/>
      <c r="E8" s="254">
        <f>IF(D8&gt;0,K2-D8,0)</f>
        <v>0</v>
      </c>
      <c r="F8" s="139"/>
      <c r="G8" s="146"/>
      <c r="H8" s="146"/>
      <c r="I8" s="146"/>
      <c r="J8" s="146"/>
      <c r="K8" s="146"/>
      <c r="L8" s="146"/>
      <c r="M8" s="146"/>
      <c r="N8" s="146"/>
    </row>
    <row r="9" spans="2:14" ht="15" customHeight="1">
      <c r="B9" s="212"/>
      <c r="C9" s="213"/>
      <c r="D9" s="146"/>
      <c r="E9" s="254">
        <f>IF(D9&gt;0,E8-D9,"")</f>
      </c>
      <c r="F9" s="139"/>
      <c r="G9" s="146"/>
      <c r="H9" s="146"/>
      <c r="I9" s="146"/>
      <c r="J9" s="146"/>
      <c r="K9" s="146"/>
      <c r="L9" s="146"/>
      <c r="M9" s="146"/>
      <c r="N9" s="146"/>
    </row>
    <row r="10" spans="2:14" ht="15" customHeight="1">
      <c r="B10" s="212"/>
      <c r="C10" s="213"/>
      <c r="D10" s="146"/>
      <c r="E10" s="254">
        <f aca="true" t="shared" si="0" ref="E10:E35">IF(D10&gt;0,E9-D10,"")</f>
      </c>
      <c r="F10" s="139"/>
      <c r="G10" s="146"/>
      <c r="H10" s="146"/>
      <c r="I10" s="146"/>
      <c r="J10" s="146"/>
      <c r="K10" s="146"/>
      <c r="L10" s="146"/>
      <c r="M10" s="146"/>
      <c r="N10" s="146"/>
    </row>
    <row r="11" spans="2:14" ht="15" customHeight="1">
      <c r="B11" s="212"/>
      <c r="C11" s="213"/>
      <c r="D11" s="146"/>
      <c r="E11" s="254">
        <f t="shared" si="0"/>
      </c>
      <c r="F11" s="139"/>
      <c r="G11" s="146"/>
      <c r="H11" s="146"/>
      <c r="I11" s="146"/>
      <c r="J11" s="146"/>
      <c r="K11" s="146"/>
      <c r="L11" s="146"/>
      <c r="M11" s="146"/>
      <c r="N11" s="146"/>
    </row>
    <row r="12" spans="2:14" ht="15" customHeight="1">
      <c r="B12" s="212"/>
      <c r="C12" s="213"/>
      <c r="D12" s="146"/>
      <c r="E12" s="254">
        <f t="shared" si="0"/>
      </c>
      <c r="F12" s="139"/>
      <c r="G12" s="146"/>
      <c r="H12" s="146"/>
      <c r="I12" s="146"/>
      <c r="J12" s="146"/>
      <c r="K12" s="146"/>
      <c r="L12" s="146"/>
      <c r="M12" s="146"/>
      <c r="N12" s="146"/>
    </row>
    <row r="13" spans="2:14" ht="15" customHeight="1">
      <c r="B13" s="212"/>
      <c r="C13" s="213"/>
      <c r="D13" s="146"/>
      <c r="E13" s="254">
        <f t="shared" si="0"/>
      </c>
      <c r="F13" s="139"/>
      <c r="G13" s="146"/>
      <c r="H13" s="146"/>
      <c r="I13" s="146"/>
      <c r="J13" s="146"/>
      <c r="K13" s="146"/>
      <c r="L13" s="146"/>
      <c r="M13" s="146"/>
      <c r="N13" s="146"/>
    </row>
    <row r="14" spans="2:14" ht="15" customHeight="1">
      <c r="B14" s="212"/>
      <c r="C14" s="213"/>
      <c r="D14" s="146"/>
      <c r="E14" s="254">
        <f t="shared" si="0"/>
      </c>
      <c r="F14" s="139"/>
      <c r="G14" s="146"/>
      <c r="H14" s="146"/>
      <c r="I14" s="146"/>
      <c r="J14" s="146"/>
      <c r="K14" s="146"/>
      <c r="L14" s="146"/>
      <c r="M14" s="146"/>
      <c r="N14" s="146"/>
    </row>
    <row r="15" spans="2:14" ht="15" customHeight="1">
      <c r="B15" s="212"/>
      <c r="C15" s="213"/>
      <c r="D15" s="146"/>
      <c r="E15" s="254">
        <f t="shared" si="0"/>
      </c>
      <c r="F15" s="139"/>
      <c r="G15" s="146"/>
      <c r="H15" s="146"/>
      <c r="I15" s="146"/>
      <c r="J15" s="146"/>
      <c r="K15" s="146"/>
      <c r="L15" s="146"/>
      <c r="M15" s="146"/>
      <c r="N15" s="146"/>
    </row>
    <row r="16" spans="2:14" ht="15" customHeight="1">
      <c r="B16" s="212"/>
      <c r="C16" s="213"/>
      <c r="D16" s="146"/>
      <c r="E16" s="254">
        <f t="shared" si="0"/>
      </c>
      <c r="F16" s="139"/>
      <c r="G16" s="146"/>
      <c r="H16" s="146"/>
      <c r="I16" s="146"/>
      <c r="J16" s="146"/>
      <c r="K16" s="146"/>
      <c r="L16" s="146"/>
      <c r="M16" s="146"/>
      <c r="N16" s="146"/>
    </row>
    <row r="17" spans="2:14" ht="15" customHeight="1">
      <c r="B17" s="212"/>
      <c r="C17" s="213"/>
      <c r="D17" s="146"/>
      <c r="E17" s="254">
        <f t="shared" si="0"/>
      </c>
      <c r="F17" s="139"/>
      <c r="G17" s="146"/>
      <c r="H17" s="146"/>
      <c r="I17" s="146"/>
      <c r="J17" s="146"/>
      <c r="K17" s="146"/>
      <c r="L17" s="146"/>
      <c r="M17" s="146"/>
      <c r="N17" s="146"/>
    </row>
    <row r="18" spans="2:14" ht="15" customHeight="1">
      <c r="B18" s="212"/>
      <c r="C18" s="213"/>
      <c r="D18" s="146"/>
      <c r="E18" s="254">
        <f t="shared" si="0"/>
      </c>
      <c r="F18" s="139"/>
      <c r="G18" s="146"/>
      <c r="H18" s="146"/>
      <c r="I18" s="146"/>
      <c r="J18" s="146"/>
      <c r="K18" s="146"/>
      <c r="L18" s="146"/>
      <c r="M18" s="146"/>
      <c r="N18" s="146"/>
    </row>
    <row r="19" spans="2:14" ht="15" customHeight="1">
      <c r="B19" s="212"/>
      <c r="C19" s="213"/>
      <c r="D19" s="146"/>
      <c r="E19" s="254">
        <f t="shared" si="0"/>
      </c>
      <c r="F19" s="139"/>
      <c r="G19" s="146"/>
      <c r="H19" s="146"/>
      <c r="I19" s="146"/>
      <c r="J19" s="146"/>
      <c r="K19" s="146"/>
      <c r="L19" s="146"/>
      <c r="M19" s="146"/>
      <c r="N19" s="146"/>
    </row>
    <row r="20" spans="2:14" ht="15" customHeight="1">
      <c r="B20" s="212"/>
      <c r="C20" s="213"/>
      <c r="D20" s="146"/>
      <c r="E20" s="254">
        <f t="shared" si="0"/>
      </c>
      <c r="F20" s="139"/>
      <c r="G20" s="146"/>
      <c r="H20" s="146"/>
      <c r="I20" s="146"/>
      <c r="J20" s="146"/>
      <c r="K20" s="146"/>
      <c r="L20" s="146"/>
      <c r="M20" s="146"/>
      <c r="N20" s="146"/>
    </row>
    <row r="21" spans="2:14" ht="15" customHeight="1">
      <c r="B21" s="212"/>
      <c r="C21" s="213"/>
      <c r="D21" s="146"/>
      <c r="E21" s="254">
        <f t="shared" si="0"/>
      </c>
      <c r="F21" s="139"/>
      <c r="G21" s="146"/>
      <c r="H21" s="146"/>
      <c r="I21" s="146"/>
      <c r="J21" s="146"/>
      <c r="K21" s="146"/>
      <c r="L21" s="146"/>
      <c r="M21" s="146"/>
      <c r="N21" s="146"/>
    </row>
    <row r="22" spans="2:14" ht="15" customHeight="1">
      <c r="B22" s="212"/>
      <c r="C22" s="213"/>
      <c r="D22" s="146"/>
      <c r="E22" s="254">
        <f t="shared" si="0"/>
      </c>
      <c r="F22" s="139"/>
      <c r="G22" s="146"/>
      <c r="H22" s="146"/>
      <c r="I22" s="146"/>
      <c r="J22" s="146"/>
      <c r="K22" s="146"/>
      <c r="L22" s="146"/>
      <c r="M22" s="146"/>
      <c r="N22" s="146"/>
    </row>
    <row r="23" spans="2:14" ht="15" customHeight="1">
      <c r="B23" s="212"/>
      <c r="C23" s="213"/>
      <c r="D23" s="146"/>
      <c r="E23" s="254">
        <f t="shared" si="0"/>
      </c>
      <c r="F23" s="139"/>
      <c r="G23" s="146"/>
      <c r="H23" s="146"/>
      <c r="I23" s="146"/>
      <c r="J23" s="146"/>
      <c r="K23" s="146"/>
      <c r="L23" s="146"/>
      <c r="M23" s="146"/>
      <c r="N23" s="146"/>
    </row>
    <row r="24" spans="2:14" ht="15" customHeight="1">
      <c r="B24" s="212"/>
      <c r="C24" s="213"/>
      <c r="D24" s="146"/>
      <c r="E24" s="254">
        <f t="shared" si="0"/>
      </c>
      <c r="F24" s="139"/>
      <c r="G24" s="146"/>
      <c r="H24" s="146"/>
      <c r="I24" s="146"/>
      <c r="J24" s="146"/>
      <c r="K24" s="146"/>
      <c r="L24" s="146"/>
      <c r="M24" s="146"/>
      <c r="N24" s="146"/>
    </row>
    <row r="25" spans="2:14" ht="15" customHeight="1">
      <c r="B25" s="212"/>
      <c r="C25" s="213"/>
      <c r="D25" s="146"/>
      <c r="E25" s="254">
        <f t="shared" si="0"/>
      </c>
      <c r="F25" s="139"/>
      <c r="G25" s="146"/>
      <c r="H25" s="146"/>
      <c r="I25" s="146"/>
      <c r="J25" s="146"/>
      <c r="K25" s="146"/>
      <c r="L25" s="146"/>
      <c r="M25" s="146"/>
      <c r="N25" s="146"/>
    </row>
    <row r="26" spans="2:14" ht="15" customHeight="1">
      <c r="B26" s="212"/>
      <c r="C26" s="213"/>
      <c r="D26" s="146"/>
      <c r="E26" s="254">
        <f t="shared" si="0"/>
      </c>
      <c r="F26" s="139"/>
      <c r="G26" s="146"/>
      <c r="H26" s="146"/>
      <c r="I26" s="146"/>
      <c r="J26" s="146"/>
      <c r="K26" s="146"/>
      <c r="L26" s="146"/>
      <c r="M26" s="146"/>
      <c r="N26" s="146"/>
    </row>
    <row r="27" spans="2:14" ht="15" customHeight="1">
      <c r="B27" s="212"/>
      <c r="C27" s="213"/>
      <c r="D27" s="146"/>
      <c r="E27" s="254">
        <f t="shared" si="0"/>
      </c>
      <c r="F27" s="139"/>
      <c r="G27" s="146"/>
      <c r="H27" s="146"/>
      <c r="I27" s="146"/>
      <c r="J27" s="146"/>
      <c r="K27" s="146"/>
      <c r="L27" s="146"/>
      <c r="M27" s="146"/>
      <c r="N27" s="146"/>
    </row>
    <row r="28" spans="2:14" ht="15" customHeight="1">
      <c r="B28" s="212"/>
      <c r="C28" s="213"/>
      <c r="D28" s="146"/>
      <c r="E28" s="254">
        <f t="shared" si="0"/>
      </c>
      <c r="F28" s="139"/>
      <c r="G28" s="146"/>
      <c r="H28" s="146"/>
      <c r="I28" s="146"/>
      <c r="J28" s="146"/>
      <c r="K28" s="146"/>
      <c r="L28" s="146"/>
      <c r="M28" s="146"/>
      <c r="N28" s="146"/>
    </row>
    <row r="29" spans="2:14" ht="15" customHeight="1">
      <c r="B29" s="212"/>
      <c r="C29" s="213"/>
      <c r="D29" s="146"/>
      <c r="E29" s="254">
        <f t="shared" si="0"/>
      </c>
      <c r="F29" s="139"/>
      <c r="G29" s="146"/>
      <c r="H29" s="146"/>
      <c r="I29" s="146"/>
      <c r="J29" s="146"/>
      <c r="K29" s="146"/>
      <c r="L29" s="146"/>
      <c r="M29" s="146"/>
      <c r="N29" s="146"/>
    </row>
    <row r="30" spans="2:14" ht="15" customHeight="1">
      <c r="B30" s="212"/>
      <c r="C30" s="213"/>
      <c r="D30" s="146"/>
      <c r="E30" s="254">
        <f t="shared" si="0"/>
      </c>
      <c r="F30" s="139"/>
      <c r="G30" s="146"/>
      <c r="H30" s="146"/>
      <c r="I30" s="146"/>
      <c r="J30" s="146"/>
      <c r="K30" s="146"/>
      <c r="L30" s="146"/>
      <c r="M30" s="146"/>
      <c r="N30" s="146"/>
    </row>
    <row r="31" spans="2:14" ht="15" customHeight="1">
      <c r="B31" s="212"/>
      <c r="C31" s="213"/>
      <c r="D31" s="146"/>
      <c r="E31" s="254">
        <f>IF(D31&gt;0,E29-D31,"")</f>
      </c>
      <c r="F31" s="139"/>
      <c r="G31" s="146"/>
      <c r="H31" s="146"/>
      <c r="I31" s="146"/>
      <c r="J31" s="146"/>
      <c r="K31" s="146"/>
      <c r="L31" s="146"/>
      <c r="M31" s="146"/>
      <c r="N31" s="146"/>
    </row>
    <row r="32" spans="2:14" ht="15" customHeight="1">
      <c r="B32" s="212"/>
      <c r="C32" s="213"/>
      <c r="D32" s="146"/>
      <c r="E32" s="254">
        <f t="shared" si="0"/>
      </c>
      <c r="F32" s="139"/>
      <c r="G32" s="146"/>
      <c r="H32" s="146"/>
      <c r="I32" s="146"/>
      <c r="J32" s="146"/>
      <c r="K32" s="146"/>
      <c r="L32" s="146"/>
      <c r="M32" s="146"/>
      <c r="N32" s="146"/>
    </row>
    <row r="33" spans="2:14" ht="15" customHeight="1">
      <c r="B33" s="212"/>
      <c r="C33" s="213"/>
      <c r="D33" s="146"/>
      <c r="E33" s="254">
        <f t="shared" si="0"/>
      </c>
      <c r="F33" s="139"/>
      <c r="G33" s="146"/>
      <c r="H33" s="146"/>
      <c r="I33" s="146"/>
      <c r="J33" s="146"/>
      <c r="K33" s="146"/>
      <c r="L33" s="146"/>
      <c r="M33" s="146"/>
      <c r="N33" s="146"/>
    </row>
    <row r="34" spans="2:14" ht="15" customHeight="1">
      <c r="B34" s="212"/>
      <c r="C34" s="213"/>
      <c r="D34" s="146"/>
      <c r="E34" s="254">
        <f t="shared" si="0"/>
      </c>
      <c r="F34" s="139"/>
      <c r="G34" s="146"/>
      <c r="H34" s="146"/>
      <c r="I34" s="146"/>
      <c r="J34" s="146"/>
      <c r="K34" s="146"/>
      <c r="L34" s="146"/>
      <c r="M34" s="146"/>
      <c r="N34" s="146"/>
    </row>
    <row r="35" spans="2:14" ht="15" customHeight="1" thickBot="1">
      <c r="B35" s="212"/>
      <c r="C35" s="213"/>
      <c r="D35" s="146"/>
      <c r="E35" s="254">
        <f t="shared" si="0"/>
      </c>
      <c r="F35" s="140"/>
      <c r="G35" s="146"/>
      <c r="H35" s="146"/>
      <c r="I35" s="146"/>
      <c r="J35" s="146"/>
      <c r="K35" s="146"/>
      <c r="L35" s="146"/>
      <c r="M35" s="146"/>
      <c r="N35" s="146"/>
    </row>
    <row r="36" spans="2:14" ht="27" customHeight="1" thickBot="1">
      <c r="B36" s="134"/>
      <c r="C36" s="141" t="s">
        <v>2</v>
      </c>
      <c r="D36" s="297">
        <f>SUM(D8:D35)</f>
        <v>0</v>
      </c>
      <c r="E36" s="142"/>
      <c r="F36" s="143"/>
      <c r="G36" s="298">
        <f>SUM(G8:G35)</f>
        <v>0</v>
      </c>
      <c r="H36" s="298">
        <f aca="true" t="shared" si="1" ref="H36:N36">SUM(H8:H35)</f>
        <v>0</v>
      </c>
      <c r="I36" s="298">
        <f t="shared" si="1"/>
        <v>0</v>
      </c>
      <c r="J36" s="298">
        <f t="shared" si="1"/>
        <v>0</v>
      </c>
      <c r="K36" s="298">
        <f t="shared" si="1"/>
        <v>0</v>
      </c>
      <c r="L36" s="298">
        <f t="shared" si="1"/>
        <v>0</v>
      </c>
      <c r="M36" s="298">
        <f t="shared" si="1"/>
        <v>0</v>
      </c>
      <c r="N36" s="298">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67"/>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row r="41" spans="2:14" ht="15.75">
      <c r="B41" s="114"/>
      <c r="C41" s="30"/>
      <c r="D41" s="99"/>
      <c r="E41" s="99"/>
      <c r="F41" s="99"/>
      <c r="G41" s="99"/>
      <c r="H41" s="99"/>
      <c r="I41" s="99"/>
      <c r="J41" s="99"/>
      <c r="K41" s="99"/>
      <c r="L41" s="99"/>
      <c r="M41" s="99"/>
      <c r="N41" s="100"/>
    </row>
    <row r="42" spans="2:14" ht="15.75">
      <c r="B42" s="114"/>
      <c r="C42" s="30"/>
      <c r="D42" s="99"/>
      <c r="E42" s="99"/>
      <c r="F42" s="99"/>
      <c r="G42" s="99"/>
      <c r="H42" s="99"/>
      <c r="I42" s="99"/>
      <c r="J42" s="99"/>
      <c r="K42" s="99"/>
      <c r="L42" s="99"/>
      <c r="M42" s="99"/>
      <c r="N42" s="100"/>
    </row>
    <row r="43" spans="2:14" ht="15.75">
      <c r="B43" s="114"/>
      <c r="C43" s="30"/>
      <c r="D43" s="99"/>
      <c r="E43" s="99"/>
      <c r="F43" s="99"/>
      <c r="G43" s="99"/>
      <c r="H43" s="99"/>
      <c r="I43" s="99"/>
      <c r="J43" s="99"/>
      <c r="K43" s="99"/>
      <c r="L43" s="99"/>
      <c r="M43" s="99"/>
      <c r="N43"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8" r:id="rId1"/>
  <headerFooter>
    <oddHeader>&amp;RState of Kansas 
Detail for Annual Report</oddHead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B2:V61"/>
  <sheetViews>
    <sheetView zoomScale="75" zoomScaleNormal="75" zoomScalePageLayoutView="0" workbookViewId="0" topLeftCell="A1">
      <selection activeCell="Q61" sqref="Q61"/>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4" width="12.7109375" style="34" customWidth="1"/>
    <col min="15" max="15" width="13.421875" style="34" customWidth="1"/>
    <col min="16" max="18" width="12.7109375" style="34" customWidth="1"/>
    <col min="19" max="19" width="12.7109375" style="35" customWidth="1"/>
    <col min="20" max="22" width="10.140625" style="32" customWidth="1"/>
    <col min="23" max="16384" width="9.140625" style="29" customWidth="1"/>
  </cols>
  <sheetData>
    <row r="1" ht="12" customHeight="1" thickBot="1"/>
    <row r="2" spans="10:22" ht="16.5" thickBot="1">
      <c r="J2" s="268" t="str">
        <f>CONCATENATE("",I3," Budget Authority:")</f>
        <v>0 Budget Authority:</v>
      </c>
      <c r="K2" s="269"/>
      <c r="L2" s="292">
        <f>IF(Input!F16&gt;0,Input!F16,0)</f>
        <v>0</v>
      </c>
      <c r="N2" s="35"/>
      <c r="O2" s="32"/>
      <c r="P2" s="32"/>
      <c r="Q2" s="32"/>
      <c r="R2" s="29"/>
      <c r="S2" s="29"/>
      <c r="T2" s="29"/>
      <c r="U2" s="29"/>
      <c r="V2" s="29"/>
    </row>
    <row r="3" spans="2:22" ht="42" customHeight="1">
      <c r="B3" s="329" t="str">
        <f>CONCATENATE("",Input!C7," Recreation Commission")</f>
        <v> Recreation Commission</v>
      </c>
      <c r="C3" s="330"/>
      <c r="D3" s="330"/>
      <c r="E3" s="125" t="s">
        <v>69</v>
      </c>
      <c r="F3" s="129"/>
      <c r="I3" s="121">
        <f>+Input!C8</f>
        <v>0</v>
      </c>
      <c r="J3" s="271" t="s">
        <v>42</v>
      </c>
      <c r="K3" s="272"/>
      <c r="L3" s="293">
        <f>E51</f>
        <v>0</v>
      </c>
      <c r="M3" s="54">
        <f>IF(L3&gt;L2,"Exceeds Authority","")</f>
      </c>
      <c r="N3" s="35"/>
      <c r="O3" s="32"/>
      <c r="P3" s="32"/>
      <c r="Q3" s="32"/>
      <c r="R3" s="29"/>
      <c r="S3" s="29"/>
      <c r="T3" s="29"/>
      <c r="U3" s="29"/>
      <c r="V3" s="29"/>
    </row>
    <row r="4" spans="2:17" s="33" customFormat="1" ht="22.5" customHeight="1" thickBot="1">
      <c r="B4" s="59" t="str">
        <f>CONCATENATE("",Input!C16," Fund Expenditures")</f>
        <v>Employee Benefits Fund Expenditures</v>
      </c>
      <c r="C4" s="60"/>
      <c r="D4" s="84"/>
      <c r="E4" s="296">
        <f>SUM(Input!C28+2EmpBenRec!D36-E51)</f>
        <v>0</v>
      </c>
      <c r="H4" s="36"/>
      <c r="I4" s="36"/>
      <c r="J4" s="294" t="s">
        <v>76</v>
      </c>
      <c r="K4" s="275"/>
      <c r="L4" s="295">
        <f>SUM(L2-L3)</f>
        <v>0</v>
      </c>
      <c r="M4" s="55"/>
      <c r="O4" s="40"/>
      <c r="P4" s="40"/>
      <c r="Q4" s="40"/>
    </row>
    <row r="5" spans="2:22" s="33" customFormat="1" ht="22.5">
      <c r="B5" s="41"/>
      <c r="C5" s="49"/>
      <c r="D5" s="73">
        <f>IF(E4&lt;0,"Cash Violation","")</f>
      </c>
      <c r="H5" s="326" t="s">
        <v>35</v>
      </c>
      <c r="I5" s="331"/>
      <c r="J5" s="331"/>
      <c r="K5" s="331"/>
      <c r="L5" s="331"/>
      <c r="M5" s="331"/>
      <c r="N5" s="331"/>
      <c r="O5" s="331"/>
      <c r="P5" s="331"/>
      <c r="Q5" s="331"/>
      <c r="R5" s="331"/>
      <c r="S5" s="333"/>
      <c r="T5" s="40"/>
      <c r="U5" s="40"/>
      <c r="V5" s="40"/>
    </row>
    <row r="6" ht="6.75" customHeight="1"/>
    <row r="7" spans="2:22" s="44" customFormat="1" ht="48" customHeight="1">
      <c r="B7" s="85" t="s">
        <v>8</v>
      </c>
      <c r="C7" s="102" t="s">
        <v>9</v>
      </c>
      <c r="D7" s="86" t="s">
        <v>20</v>
      </c>
      <c r="E7" s="88" t="s">
        <v>21</v>
      </c>
      <c r="F7" s="88" t="s">
        <v>68</v>
      </c>
      <c r="G7" s="88"/>
      <c r="H7" s="89" t="s">
        <v>77</v>
      </c>
      <c r="I7" s="89" t="s">
        <v>78</v>
      </c>
      <c r="J7" s="89" t="s">
        <v>79</v>
      </c>
      <c r="K7" s="89" t="s">
        <v>80</v>
      </c>
      <c r="L7" s="89" t="s">
        <v>81</v>
      </c>
      <c r="M7" s="89" t="s">
        <v>82</v>
      </c>
      <c r="N7" s="89" t="s">
        <v>83</v>
      </c>
      <c r="O7" s="89" t="s">
        <v>84</v>
      </c>
      <c r="P7" s="89" t="s">
        <v>12</v>
      </c>
      <c r="Q7" s="89"/>
      <c r="R7" s="103"/>
      <c r="S7" s="89"/>
      <c r="T7" s="43"/>
      <c r="U7" s="43"/>
      <c r="V7" s="43"/>
    </row>
    <row r="8" spans="2:19" ht="15" customHeight="1">
      <c r="B8" s="132"/>
      <c r="C8" s="133"/>
      <c r="D8" s="213"/>
      <c r="E8" s="182"/>
      <c r="F8" s="291">
        <f>IF(E8&gt;0,L2-E8,L2)</f>
        <v>0</v>
      </c>
      <c r="G8" s="183"/>
      <c r="H8" s="182"/>
      <c r="I8" s="182"/>
      <c r="J8" s="182"/>
      <c r="K8" s="182"/>
      <c r="L8" s="182"/>
      <c r="M8" s="182"/>
      <c r="N8" s="182"/>
      <c r="O8" s="182"/>
      <c r="P8" s="182"/>
      <c r="Q8" s="182"/>
      <c r="R8" s="182"/>
      <c r="S8" s="182"/>
    </row>
    <row r="9" spans="2:19" ht="15" customHeight="1">
      <c r="B9" s="132"/>
      <c r="C9" s="133"/>
      <c r="D9" s="213"/>
      <c r="E9" s="182"/>
      <c r="F9" s="291">
        <f>IF(E9&lt;&gt;0,F8-E9,0)</f>
        <v>0</v>
      </c>
      <c r="G9" s="183"/>
      <c r="H9" s="182"/>
      <c r="I9" s="182"/>
      <c r="J9" s="182"/>
      <c r="K9" s="182"/>
      <c r="L9" s="182"/>
      <c r="M9" s="182"/>
      <c r="N9" s="182"/>
      <c r="O9" s="182"/>
      <c r="P9" s="182"/>
      <c r="Q9" s="182"/>
      <c r="R9" s="182"/>
      <c r="S9" s="182"/>
    </row>
    <row r="10" spans="2:19" ht="15" customHeight="1">
      <c r="B10" s="132"/>
      <c r="C10" s="133"/>
      <c r="D10" s="213"/>
      <c r="E10" s="182"/>
      <c r="F10" s="291">
        <f aca="true" t="shared" si="0" ref="F10:F50">IF(E10&lt;&gt;0,F9-E10,0)</f>
        <v>0</v>
      </c>
      <c r="G10" s="183"/>
      <c r="H10" s="182"/>
      <c r="I10" s="182"/>
      <c r="J10" s="182"/>
      <c r="K10" s="182"/>
      <c r="L10" s="182"/>
      <c r="M10" s="182"/>
      <c r="N10" s="182"/>
      <c r="O10" s="182"/>
      <c r="P10" s="182"/>
      <c r="Q10" s="182"/>
      <c r="R10" s="182"/>
      <c r="S10" s="182"/>
    </row>
    <row r="11" spans="2:19" ht="15" customHeight="1">
      <c r="B11" s="132"/>
      <c r="C11" s="133"/>
      <c r="D11" s="213"/>
      <c r="E11" s="182"/>
      <c r="F11" s="291">
        <f t="shared" si="0"/>
        <v>0</v>
      </c>
      <c r="G11" s="183"/>
      <c r="H11" s="182"/>
      <c r="I11" s="182"/>
      <c r="J11" s="182"/>
      <c r="K11" s="182"/>
      <c r="L11" s="182"/>
      <c r="M11" s="182"/>
      <c r="N11" s="182"/>
      <c r="O11" s="182"/>
      <c r="P11" s="182"/>
      <c r="Q11" s="182"/>
      <c r="R11" s="182"/>
      <c r="S11" s="182"/>
    </row>
    <row r="12" spans="2:19" ht="15" customHeight="1">
      <c r="B12" s="132"/>
      <c r="C12" s="133"/>
      <c r="D12" s="213"/>
      <c r="E12" s="182"/>
      <c r="F12" s="291">
        <f t="shared" si="0"/>
        <v>0</v>
      </c>
      <c r="G12" s="183"/>
      <c r="H12" s="182"/>
      <c r="I12" s="182"/>
      <c r="J12" s="182"/>
      <c r="K12" s="182"/>
      <c r="L12" s="182"/>
      <c r="M12" s="182"/>
      <c r="N12" s="182"/>
      <c r="O12" s="182"/>
      <c r="P12" s="182"/>
      <c r="Q12" s="182"/>
      <c r="R12" s="182"/>
      <c r="S12" s="182"/>
    </row>
    <row r="13" spans="2:19" ht="15" customHeight="1">
      <c r="B13" s="132"/>
      <c r="C13" s="133"/>
      <c r="D13" s="213"/>
      <c r="E13" s="182"/>
      <c r="F13" s="291">
        <f t="shared" si="0"/>
        <v>0</v>
      </c>
      <c r="G13" s="183"/>
      <c r="H13" s="182"/>
      <c r="I13" s="182"/>
      <c r="J13" s="182"/>
      <c r="K13" s="182"/>
      <c r="L13" s="182"/>
      <c r="M13" s="182"/>
      <c r="N13" s="182"/>
      <c r="O13" s="182"/>
      <c r="P13" s="182"/>
      <c r="Q13" s="182"/>
      <c r="R13" s="182"/>
      <c r="S13" s="182"/>
    </row>
    <row r="14" spans="2:19" ht="15" customHeight="1">
      <c r="B14" s="132"/>
      <c r="C14" s="133"/>
      <c r="D14" s="213"/>
      <c r="E14" s="182"/>
      <c r="F14" s="291">
        <f t="shared" si="0"/>
        <v>0</v>
      </c>
      <c r="G14" s="183"/>
      <c r="H14" s="182"/>
      <c r="I14" s="182"/>
      <c r="J14" s="182"/>
      <c r="K14" s="182"/>
      <c r="L14" s="182"/>
      <c r="M14" s="182"/>
      <c r="N14" s="182"/>
      <c r="O14" s="182"/>
      <c r="P14" s="182"/>
      <c r="Q14" s="182"/>
      <c r="R14" s="182"/>
      <c r="S14" s="182"/>
    </row>
    <row r="15" spans="2:19" ht="15" customHeight="1">
      <c r="B15" s="132"/>
      <c r="C15" s="133"/>
      <c r="D15" s="213"/>
      <c r="E15" s="182"/>
      <c r="F15" s="291">
        <f t="shared" si="0"/>
        <v>0</v>
      </c>
      <c r="G15" s="183"/>
      <c r="H15" s="182"/>
      <c r="I15" s="182"/>
      <c r="J15" s="182"/>
      <c r="K15" s="182"/>
      <c r="L15" s="182"/>
      <c r="M15" s="182"/>
      <c r="N15" s="182"/>
      <c r="O15" s="182"/>
      <c r="P15" s="182"/>
      <c r="Q15" s="182"/>
      <c r="R15" s="182"/>
      <c r="S15" s="182"/>
    </row>
    <row r="16" spans="2:19" ht="15" customHeight="1">
      <c r="B16" s="132"/>
      <c r="C16" s="133"/>
      <c r="D16" s="213"/>
      <c r="E16" s="182"/>
      <c r="F16" s="291">
        <f t="shared" si="0"/>
        <v>0</v>
      </c>
      <c r="G16" s="183"/>
      <c r="H16" s="182"/>
      <c r="I16" s="182"/>
      <c r="J16" s="182"/>
      <c r="K16" s="182"/>
      <c r="L16" s="182"/>
      <c r="M16" s="182"/>
      <c r="N16" s="182"/>
      <c r="O16" s="182"/>
      <c r="P16" s="182"/>
      <c r="Q16" s="182"/>
      <c r="R16" s="182"/>
      <c r="S16" s="182"/>
    </row>
    <row r="17" spans="2:19" ht="15" customHeight="1">
      <c r="B17" s="132"/>
      <c r="C17" s="133"/>
      <c r="D17" s="213"/>
      <c r="E17" s="182"/>
      <c r="F17" s="291">
        <f t="shared" si="0"/>
        <v>0</v>
      </c>
      <c r="G17" s="183"/>
      <c r="H17" s="182"/>
      <c r="I17" s="182"/>
      <c r="J17" s="182"/>
      <c r="K17" s="182"/>
      <c r="L17" s="182"/>
      <c r="M17" s="182"/>
      <c r="N17" s="182"/>
      <c r="O17" s="182"/>
      <c r="P17" s="182"/>
      <c r="Q17" s="182"/>
      <c r="R17" s="182"/>
      <c r="S17" s="182"/>
    </row>
    <row r="18" spans="2:19" ht="15" customHeight="1">
      <c r="B18" s="132"/>
      <c r="C18" s="133"/>
      <c r="D18" s="213"/>
      <c r="E18" s="182"/>
      <c r="F18" s="291">
        <f t="shared" si="0"/>
        <v>0</v>
      </c>
      <c r="G18" s="183"/>
      <c r="H18" s="182"/>
      <c r="I18" s="182"/>
      <c r="J18" s="182"/>
      <c r="K18" s="182"/>
      <c r="L18" s="182"/>
      <c r="M18" s="182"/>
      <c r="N18" s="182"/>
      <c r="O18" s="182"/>
      <c r="P18" s="182"/>
      <c r="Q18" s="182"/>
      <c r="R18" s="182"/>
      <c r="S18" s="182"/>
    </row>
    <row r="19" spans="2:19" ht="15" customHeight="1">
      <c r="B19" s="132"/>
      <c r="C19" s="133"/>
      <c r="D19" s="213"/>
      <c r="E19" s="182"/>
      <c r="F19" s="291">
        <f t="shared" si="0"/>
        <v>0</v>
      </c>
      <c r="G19" s="183"/>
      <c r="H19" s="182"/>
      <c r="I19" s="182"/>
      <c r="J19" s="182"/>
      <c r="K19" s="182"/>
      <c r="L19" s="182"/>
      <c r="M19" s="182"/>
      <c r="N19" s="182"/>
      <c r="O19" s="182"/>
      <c r="P19" s="182"/>
      <c r="Q19" s="182"/>
      <c r="R19" s="182"/>
      <c r="S19" s="182"/>
    </row>
    <row r="20" spans="2:19" ht="15" customHeight="1">
      <c r="B20" s="132"/>
      <c r="C20" s="133"/>
      <c r="D20" s="213"/>
      <c r="E20" s="182"/>
      <c r="F20" s="291">
        <f t="shared" si="0"/>
        <v>0</v>
      </c>
      <c r="G20" s="183"/>
      <c r="H20" s="182"/>
      <c r="I20" s="182"/>
      <c r="J20" s="182"/>
      <c r="K20" s="182"/>
      <c r="L20" s="182"/>
      <c r="M20" s="182"/>
      <c r="N20" s="182"/>
      <c r="O20" s="182"/>
      <c r="P20" s="182"/>
      <c r="Q20" s="182"/>
      <c r="R20" s="182"/>
      <c r="S20" s="182"/>
    </row>
    <row r="21" spans="2:19" ht="15" customHeight="1">
      <c r="B21" s="132"/>
      <c r="C21" s="133"/>
      <c r="D21" s="213"/>
      <c r="E21" s="182"/>
      <c r="F21" s="291">
        <f t="shared" si="0"/>
        <v>0</v>
      </c>
      <c r="G21" s="183"/>
      <c r="H21" s="182"/>
      <c r="I21" s="182"/>
      <c r="J21" s="182"/>
      <c r="K21" s="182"/>
      <c r="L21" s="182"/>
      <c r="M21" s="182"/>
      <c r="N21" s="182"/>
      <c r="O21" s="182"/>
      <c r="P21" s="182"/>
      <c r="Q21" s="182"/>
      <c r="R21" s="182"/>
      <c r="S21" s="182"/>
    </row>
    <row r="22" spans="2:19" ht="15" customHeight="1">
      <c r="B22" s="132"/>
      <c r="C22" s="133"/>
      <c r="D22" s="213"/>
      <c r="E22" s="182"/>
      <c r="F22" s="291">
        <f t="shared" si="0"/>
        <v>0</v>
      </c>
      <c r="G22" s="183"/>
      <c r="H22" s="182"/>
      <c r="I22" s="182"/>
      <c r="J22" s="182"/>
      <c r="K22" s="182"/>
      <c r="L22" s="182"/>
      <c r="M22" s="182"/>
      <c r="N22" s="182"/>
      <c r="O22" s="182"/>
      <c r="P22" s="182"/>
      <c r="Q22" s="182"/>
      <c r="R22" s="182"/>
      <c r="S22" s="182"/>
    </row>
    <row r="23" spans="2:19" ht="15" customHeight="1">
      <c r="B23" s="132"/>
      <c r="C23" s="133"/>
      <c r="D23" s="213"/>
      <c r="E23" s="182"/>
      <c r="F23" s="291">
        <f t="shared" si="0"/>
        <v>0</v>
      </c>
      <c r="G23" s="183"/>
      <c r="H23" s="182"/>
      <c r="I23" s="182"/>
      <c r="J23" s="182"/>
      <c r="K23" s="182"/>
      <c r="L23" s="182"/>
      <c r="M23" s="182"/>
      <c r="N23" s="182"/>
      <c r="O23" s="182"/>
      <c r="P23" s="182"/>
      <c r="Q23" s="182"/>
      <c r="R23" s="182"/>
      <c r="S23" s="182"/>
    </row>
    <row r="24" spans="2:19" ht="15" customHeight="1">
      <c r="B24" s="132"/>
      <c r="C24" s="133"/>
      <c r="D24" s="213"/>
      <c r="E24" s="182"/>
      <c r="F24" s="291">
        <f t="shared" si="0"/>
        <v>0</v>
      </c>
      <c r="G24" s="183"/>
      <c r="H24" s="182"/>
      <c r="I24" s="182"/>
      <c r="J24" s="182"/>
      <c r="K24" s="182"/>
      <c r="L24" s="182"/>
      <c r="M24" s="182"/>
      <c r="N24" s="182"/>
      <c r="O24" s="182"/>
      <c r="P24" s="182"/>
      <c r="Q24" s="182"/>
      <c r="R24" s="182"/>
      <c r="S24" s="182"/>
    </row>
    <row r="25" spans="2:19" ht="15" customHeight="1">
      <c r="B25" s="132"/>
      <c r="C25" s="133"/>
      <c r="D25" s="213"/>
      <c r="E25" s="182"/>
      <c r="F25" s="291">
        <f t="shared" si="0"/>
        <v>0</v>
      </c>
      <c r="G25" s="183"/>
      <c r="H25" s="182"/>
      <c r="I25" s="182"/>
      <c r="J25" s="182"/>
      <c r="K25" s="182"/>
      <c r="L25" s="182"/>
      <c r="M25" s="182"/>
      <c r="N25" s="182"/>
      <c r="O25" s="182"/>
      <c r="P25" s="182"/>
      <c r="Q25" s="182"/>
      <c r="R25" s="182"/>
      <c r="S25" s="182"/>
    </row>
    <row r="26" spans="2:19" ht="15" customHeight="1">
      <c r="B26" s="132"/>
      <c r="C26" s="133"/>
      <c r="D26" s="213"/>
      <c r="E26" s="182"/>
      <c r="F26" s="291">
        <f t="shared" si="0"/>
        <v>0</v>
      </c>
      <c r="G26" s="183"/>
      <c r="H26" s="182"/>
      <c r="I26" s="182"/>
      <c r="J26" s="182"/>
      <c r="K26" s="182"/>
      <c r="L26" s="182"/>
      <c r="M26" s="182"/>
      <c r="N26" s="182"/>
      <c r="O26" s="182"/>
      <c r="P26" s="182"/>
      <c r="Q26" s="182"/>
      <c r="R26" s="182"/>
      <c r="S26" s="182"/>
    </row>
    <row r="27" spans="2:19" ht="15" customHeight="1">
      <c r="B27" s="132"/>
      <c r="C27" s="133"/>
      <c r="D27" s="213"/>
      <c r="E27" s="182"/>
      <c r="F27" s="291">
        <f t="shared" si="0"/>
        <v>0</v>
      </c>
      <c r="G27" s="183"/>
      <c r="H27" s="182"/>
      <c r="I27" s="182"/>
      <c r="J27" s="182"/>
      <c r="K27" s="182"/>
      <c r="L27" s="182"/>
      <c r="M27" s="182"/>
      <c r="N27" s="182"/>
      <c r="O27" s="182"/>
      <c r="P27" s="182"/>
      <c r="Q27" s="182"/>
      <c r="R27" s="182"/>
      <c r="S27" s="182"/>
    </row>
    <row r="28" spans="2:19" ht="15" customHeight="1">
      <c r="B28" s="132"/>
      <c r="C28" s="133"/>
      <c r="D28" s="213"/>
      <c r="E28" s="182"/>
      <c r="F28" s="291">
        <f t="shared" si="0"/>
        <v>0</v>
      </c>
      <c r="G28" s="183"/>
      <c r="H28" s="182"/>
      <c r="I28" s="182"/>
      <c r="J28" s="182"/>
      <c r="K28" s="182"/>
      <c r="L28" s="182"/>
      <c r="M28" s="182"/>
      <c r="N28" s="182"/>
      <c r="O28" s="182"/>
      <c r="P28" s="182"/>
      <c r="Q28" s="182"/>
      <c r="R28" s="182"/>
      <c r="S28" s="182"/>
    </row>
    <row r="29" spans="2:19" ht="15" customHeight="1">
      <c r="B29" s="132"/>
      <c r="C29" s="133"/>
      <c r="D29" s="213"/>
      <c r="E29" s="182"/>
      <c r="F29" s="291">
        <f t="shared" si="0"/>
        <v>0</v>
      </c>
      <c r="G29" s="183"/>
      <c r="H29" s="182"/>
      <c r="I29" s="182"/>
      <c r="J29" s="182"/>
      <c r="K29" s="182"/>
      <c r="L29" s="182"/>
      <c r="M29" s="182"/>
      <c r="N29" s="182"/>
      <c r="O29" s="182"/>
      <c r="P29" s="182"/>
      <c r="Q29" s="182"/>
      <c r="R29" s="182"/>
      <c r="S29" s="182"/>
    </row>
    <row r="30" spans="2:19" ht="15" customHeight="1">
      <c r="B30" s="132"/>
      <c r="C30" s="133"/>
      <c r="D30" s="213"/>
      <c r="E30" s="182"/>
      <c r="F30" s="291">
        <f t="shared" si="0"/>
        <v>0</v>
      </c>
      <c r="G30" s="183"/>
      <c r="H30" s="182"/>
      <c r="I30" s="182"/>
      <c r="J30" s="182"/>
      <c r="K30" s="182"/>
      <c r="L30" s="182"/>
      <c r="M30" s="182"/>
      <c r="N30" s="182"/>
      <c r="O30" s="182"/>
      <c r="P30" s="182"/>
      <c r="Q30" s="182"/>
      <c r="R30" s="182"/>
      <c r="S30" s="182"/>
    </row>
    <row r="31" spans="2:19" ht="15" customHeight="1">
      <c r="B31" s="132"/>
      <c r="C31" s="133"/>
      <c r="D31" s="213"/>
      <c r="E31" s="182"/>
      <c r="F31" s="291">
        <f t="shared" si="0"/>
        <v>0</v>
      </c>
      <c r="G31" s="183"/>
      <c r="H31" s="182"/>
      <c r="I31" s="182"/>
      <c r="J31" s="182"/>
      <c r="K31" s="182"/>
      <c r="L31" s="182"/>
      <c r="M31" s="182"/>
      <c r="N31" s="182"/>
      <c r="O31" s="182"/>
      <c r="P31" s="182"/>
      <c r="Q31" s="182"/>
      <c r="R31" s="182"/>
      <c r="S31" s="182"/>
    </row>
    <row r="32" spans="2:19" ht="15" customHeight="1">
      <c r="B32" s="132"/>
      <c r="C32" s="133"/>
      <c r="D32" s="213"/>
      <c r="E32" s="182"/>
      <c r="F32" s="291">
        <f t="shared" si="0"/>
        <v>0</v>
      </c>
      <c r="G32" s="183"/>
      <c r="H32" s="182"/>
      <c r="I32" s="182"/>
      <c r="J32" s="182"/>
      <c r="K32" s="182"/>
      <c r="L32" s="182"/>
      <c r="M32" s="182"/>
      <c r="N32" s="182"/>
      <c r="O32" s="182"/>
      <c r="P32" s="182"/>
      <c r="Q32" s="182"/>
      <c r="R32" s="182"/>
      <c r="S32" s="182"/>
    </row>
    <row r="33" spans="2:19" ht="15" customHeight="1">
      <c r="B33" s="132"/>
      <c r="C33" s="133"/>
      <c r="D33" s="213"/>
      <c r="E33" s="182"/>
      <c r="F33" s="291">
        <f t="shared" si="0"/>
        <v>0</v>
      </c>
      <c r="G33" s="183"/>
      <c r="H33" s="182"/>
      <c r="I33" s="182"/>
      <c r="J33" s="182"/>
      <c r="K33" s="182"/>
      <c r="L33" s="182"/>
      <c r="M33" s="182"/>
      <c r="N33" s="182"/>
      <c r="O33" s="182"/>
      <c r="P33" s="182"/>
      <c r="Q33" s="182"/>
      <c r="R33" s="182"/>
      <c r="S33" s="182"/>
    </row>
    <row r="34" spans="2:19" ht="15" customHeight="1">
      <c r="B34" s="132"/>
      <c r="C34" s="133"/>
      <c r="D34" s="213"/>
      <c r="E34" s="182"/>
      <c r="F34" s="291">
        <f t="shared" si="0"/>
        <v>0</v>
      </c>
      <c r="G34" s="183"/>
      <c r="H34" s="182"/>
      <c r="I34" s="182"/>
      <c r="J34" s="182"/>
      <c r="K34" s="182"/>
      <c r="L34" s="182"/>
      <c r="M34" s="182"/>
      <c r="N34" s="182"/>
      <c r="O34" s="182"/>
      <c r="P34" s="182"/>
      <c r="Q34" s="182"/>
      <c r="R34" s="182"/>
      <c r="S34" s="182"/>
    </row>
    <row r="35" spans="2:19" ht="15" customHeight="1">
      <c r="B35" s="132"/>
      <c r="C35" s="133"/>
      <c r="D35" s="213"/>
      <c r="E35" s="182"/>
      <c r="F35" s="291">
        <f t="shared" si="0"/>
        <v>0</v>
      </c>
      <c r="G35" s="183"/>
      <c r="H35" s="182"/>
      <c r="I35" s="182"/>
      <c r="J35" s="182"/>
      <c r="K35" s="182"/>
      <c r="L35" s="182"/>
      <c r="M35" s="182"/>
      <c r="N35" s="182"/>
      <c r="O35" s="182"/>
      <c r="P35" s="182"/>
      <c r="Q35" s="182"/>
      <c r="R35" s="182"/>
      <c r="S35" s="182"/>
    </row>
    <row r="36" spans="2:19" ht="15" customHeight="1">
      <c r="B36" s="132"/>
      <c r="C36" s="133"/>
      <c r="D36" s="213"/>
      <c r="E36" s="182"/>
      <c r="F36" s="291">
        <f t="shared" si="0"/>
        <v>0</v>
      </c>
      <c r="G36" s="183"/>
      <c r="H36" s="182"/>
      <c r="I36" s="182"/>
      <c r="J36" s="182"/>
      <c r="K36" s="182"/>
      <c r="L36" s="182"/>
      <c r="M36" s="182"/>
      <c r="N36" s="182"/>
      <c r="O36" s="182"/>
      <c r="P36" s="182"/>
      <c r="Q36" s="182"/>
      <c r="R36" s="182"/>
      <c r="S36" s="182"/>
    </row>
    <row r="37" spans="2:19" ht="15" customHeight="1">
      <c r="B37" s="132"/>
      <c r="C37" s="133"/>
      <c r="D37" s="213"/>
      <c r="E37" s="182"/>
      <c r="F37" s="291">
        <f t="shared" si="0"/>
        <v>0</v>
      </c>
      <c r="G37" s="183"/>
      <c r="H37" s="182"/>
      <c r="I37" s="182"/>
      <c r="J37" s="182"/>
      <c r="K37" s="182"/>
      <c r="L37" s="182"/>
      <c r="M37" s="182"/>
      <c r="N37" s="182"/>
      <c r="O37" s="182"/>
      <c r="P37" s="182"/>
      <c r="Q37" s="182"/>
      <c r="R37" s="182"/>
      <c r="S37" s="182"/>
    </row>
    <row r="38" spans="2:19" ht="15" customHeight="1">
      <c r="B38" s="132"/>
      <c r="C38" s="133"/>
      <c r="D38" s="213"/>
      <c r="E38" s="182"/>
      <c r="F38" s="291">
        <f t="shared" si="0"/>
        <v>0</v>
      </c>
      <c r="G38" s="183"/>
      <c r="H38" s="182"/>
      <c r="I38" s="182"/>
      <c r="J38" s="182"/>
      <c r="K38" s="182"/>
      <c r="L38" s="182"/>
      <c r="M38" s="182"/>
      <c r="N38" s="182"/>
      <c r="O38" s="182"/>
      <c r="P38" s="182"/>
      <c r="Q38" s="182"/>
      <c r="R38" s="182"/>
      <c r="S38" s="182"/>
    </row>
    <row r="39" spans="2:19" ht="15" customHeight="1">
      <c r="B39" s="132"/>
      <c r="C39" s="133"/>
      <c r="D39" s="213"/>
      <c r="E39" s="182"/>
      <c r="F39" s="291">
        <f t="shared" si="0"/>
        <v>0</v>
      </c>
      <c r="G39" s="183"/>
      <c r="H39" s="182"/>
      <c r="I39" s="182"/>
      <c r="J39" s="182"/>
      <c r="K39" s="182"/>
      <c r="L39" s="182"/>
      <c r="M39" s="182"/>
      <c r="N39" s="182"/>
      <c r="O39" s="182"/>
      <c r="P39" s="182"/>
      <c r="Q39" s="182"/>
      <c r="R39" s="182"/>
      <c r="S39" s="182"/>
    </row>
    <row r="40" spans="2:19" ht="15" customHeight="1">
      <c r="B40" s="132"/>
      <c r="C40" s="133"/>
      <c r="D40" s="213"/>
      <c r="E40" s="182"/>
      <c r="F40" s="291">
        <f t="shared" si="0"/>
        <v>0</v>
      </c>
      <c r="G40" s="183"/>
      <c r="H40" s="182"/>
      <c r="I40" s="182"/>
      <c r="J40" s="182"/>
      <c r="K40" s="182"/>
      <c r="L40" s="182"/>
      <c r="M40" s="182"/>
      <c r="N40" s="182"/>
      <c r="O40" s="182"/>
      <c r="P40" s="182"/>
      <c r="Q40" s="182"/>
      <c r="R40" s="182"/>
      <c r="S40" s="182"/>
    </row>
    <row r="41" spans="2:19" ht="15" customHeight="1">
      <c r="B41" s="132"/>
      <c r="C41" s="133"/>
      <c r="D41" s="213"/>
      <c r="E41" s="182"/>
      <c r="F41" s="291">
        <f t="shared" si="0"/>
        <v>0</v>
      </c>
      <c r="G41" s="183"/>
      <c r="H41" s="182"/>
      <c r="I41" s="182"/>
      <c r="J41" s="182"/>
      <c r="K41" s="182"/>
      <c r="L41" s="182"/>
      <c r="M41" s="182"/>
      <c r="N41" s="182"/>
      <c r="O41" s="182"/>
      <c r="P41" s="182"/>
      <c r="Q41" s="182"/>
      <c r="R41" s="182"/>
      <c r="S41" s="182"/>
    </row>
    <row r="42" spans="2:19" ht="15" customHeight="1">
      <c r="B42" s="132"/>
      <c r="C42" s="133"/>
      <c r="D42" s="213"/>
      <c r="E42" s="182"/>
      <c r="F42" s="291">
        <f t="shared" si="0"/>
        <v>0</v>
      </c>
      <c r="G42" s="183"/>
      <c r="H42" s="182"/>
      <c r="I42" s="182"/>
      <c r="J42" s="182"/>
      <c r="K42" s="182"/>
      <c r="L42" s="182"/>
      <c r="M42" s="182"/>
      <c r="N42" s="182"/>
      <c r="O42" s="182"/>
      <c r="P42" s="182"/>
      <c r="Q42" s="182"/>
      <c r="R42" s="182"/>
      <c r="S42" s="182"/>
    </row>
    <row r="43" spans="2:19" ht="15" customHeight="1">
      <c r="B43" s="132"/>
      <c r="C43" s="133"/>
      <c r="D43" s="213"/>
      <c r="E43" s="182"/>
      <c r="F43" s="291">
        <f t="shared" si="0"/>
        <v>0</v>
      </c>
      <c r="G43" s="183"/>
      <c r="H43" s="182"/>
      <c r="I43" s="182"/>
      <c r="J43" s="182"/>
      <c r="K43" s="182"/>
      <c r="L43" s="182"/>
      <c r="M43" s="182"/>
      <c r="N43" s="182"/>
      <c r="O43" s="182"/>
      <c r="P43" s="182"/>
      <c r="Q43" s="182"/>
      <c r="R43" s="182"/>
      <c r="S43" s="182"/>
    </row>
    <row r="44" spans="2:19" ht="15" customHeight="1">
      <c r="B44" s="132"/>
      <c r="C44" s="133"/>
      <c r="D44" s="213"/>
      <c r="E44" s="182"/>
      <c r="F44" s="291">
        <f t="shared" si="0"/>
        <v>0</v>
      </c>
      <c r="G44" s="183"/>
      <c r="H44" s="182"/>
      <c r="I44" s="182"/>
      <c r="J44" s="182"/>
      <c r="K44" s="182"/>
      <c r="L44" s="182"/>
      <c r="M44" s="182"/>
      <c r="N44" s="182"/>
      <c r="O44" s="182"/>
      <c r="P44" s="182"/>
      <c r="Q44" s="182"/>
      <c r="R44" s="182"/>
      <c r="S44" s="182"/>
    </row>
    <row r="45" spans="2:19" ht="15" customHeight="1">
      <c r="B45" s="132"/>
      <c r="C45" s="133"/>
      <c r="D45" s="213"/>
      <c r="E45" s="182"/>
      <c r="F45" s="291">
        <f t="shared" si="0"/>
        <v>0</v>
      </c>
      <c r="G45" s="183"/>
      <c r="H45" s="182"/>
      <c r="I45" s="182"/>
      <c r="J45" s="182"/>
      <c r="K45" s="182"/>
      <c r="L45" s="182"/>
      <c r="M45" s="182"/>
      <c r="N45" s="182"/>
      <c r="O45" s="182"/>
      <c r="P45" s="182"/>
      <c r="Q45" s="182"/>
      <c r="R45" s="182"/>
      <c r="S45" s="182"/>
    </row>
    <row r="46" spans="2:19" ht="15" customHeight="1">
      <c r="B46" s="132"/>
      <c r="C46" s="133"/>
      <c r="D46" s="213"/>
      <c r="E46" s="182"/>
      <c r="F46" s="291">
        <f t="shared" si="0"/>
        <v>0</v>
      </c>
      <c r="G46" s="183"/>
      <c r="H46" s="182"/>
      <c r="I46" s="182"/>
      <c r="J46" s="182"/>
      <c r="K46" s="182"/>
      <c r="L46" s="182"/>
      <c r="M46" s="182"/>
      <c r="N46" s="182"/>
      <c r="O46" s="182"/>
      <c r="P46" s="182"/>
      <c r="Q46" s="182"/>
      <c r="R46" s="182"/>
      <c r="S46" s="182"/>
    </row>
    <row r="47" spans="2:19" ht="15" customHeight="1">
      <c r="B47" s="132"/>
      <c r="C47" s="133"/>
      <c r="D47" s="213"/>
      <c r="E47" s="182"/>
      <c r="F47" s="291">
        <f t="shared" si="0"/>
        <v>0</v>
      </c>
      <c r="G47" s="183"/>
      <c r="H47" s="182"/>
      <c r="I47" s="182"/>
      <c r="J47" s="182"/>
      <c r="K47" s="182"/>
      <c r="L47" s="182"/>
      <c r="M47" s="182"/>
      <c r="N47" s="182"/>
      <c r="O47" s="182"/>
      <c r="P47" s="182"/>
      <c r="Q47" s="182"/>
      <c r="R47" s="182"/>
      <c r="S47" s="182"/>
    </row>
    <row r="48" spans="2:19" ht="15" customHeight="1">
      <c r="B48" s="132"/>
      <c r="C48" s="133"/>
      <c r="D48" s="213"/>
      <c r="E48" s="182"/>
      <c r="F48" s="291">
        <f t="shared" si="0"/>
        <v>0</v>
      </c>
      <c r="G48" s="183"/>
      <c r="H48" s="182"/>
      <c r="I48" s="182"/>
      <c r="J48" s="182"/>
      <c r="K48" s="182"/>
      <c r="L48" s="182"/>
      <c r="M48" s="182"/>
      <c r="N48" s="182"/>
      <c r="O48" s="182"/>
      <c r="P48" s="182"/>
      <c r="Q48" s="182"/>
      <c r="R48" s="182"/>
      <c r="S48" s="182"/>
    </row>
    <row r="49" spans="2:19" ht="15" customHeight="1">
      <c r="B49" s="132"/>
      <c r="C49" s="133"/>
      <c r="D49" s="213"/>
      <c r="E49" s="182"/>
      <c r="F49" s="291">
        <f t="shared" si="0"/>
        <v>0</v>
      </c>
      <c r="G49" s="183"/>
      <c r="H49" s="182"/>
      <c r="I49" s="182"/>
      <c r="J49" s="182"/>
      <c r="K49" s="182"/>
      <c r="L49" s="182"/>
      <c r="M49" s="182"/>
      <c r="N49" s="182"/>
      <c r="O49" s="182"/>
      <c r="P49" s="182"/>
      <c r="Q49" s="182"/>
      <c r="R49" s="182"/>
      <c r="S49" s="182"/>
    </row>
    <row r="50" spans="2:19" ht="15" customHeight="1" thickBot="1">
      <c r="B50" s="132"/>
      <c r="C50" s="133"/>
      <c r="D50" s="213"/>
      <c r="E50" s="182"/>
      <c r="F50" s="291">
        <f t="shared" si="0"/>
        <v>0</v>
      </c>
      <c r="G50" s="184"/>
      <c r="H50" s="182"/>
      <c r="I50" s="182"/>
      <c r="J50" s="182"/>
      <c r="K50" s="182"/>
      <c r="L50" s="182"/>
      <c r="M50" s="182"/>
      <c r="N50" s="182"/>
      <c r="O50" s="182"/>
      <c r="P50" s="182"/>
      <c r="Q50" s="182"/>
      <c r="R50" s="182"/>
      <c r="S50" s="182"/>
    </row>
    <row r="51" spans="2:19" ht="27" customHeight="1" thickBot="1">
      <c r="B51" s="134"/>
      <c r="C51" s="135"/>
      <c r="D51" s="136" t="s">
        <v>2</v>
      </c>
      <c r="E51" s="288">
        <f>SUM(E8:E50)</f>
        <v>0</v>
      </c>
      <c r="F51" s="137"/>
      <c r="G51" s="138"/>
      <c r="H51" s="289">
        <f aca="true" t="shared" si="1" ref="H51:S51">SUM(H8:H50)</f>
        <v>0</v>
      </c>
      <c r="I51" s="290">
        <f t="shared" si="1"/>
        <v>0</v>
      </c>
      <c r="J51" s="290">
        <f t="shared" si="1"/>
        <v>0</v>
      </c>
      <c r="K51" s="290">
        <f t="shared" si="1"/>
        <v>0</v>
      </c>
      <c r="L51" s="290">
        <f t="shared" si="1"/>
        <v>0</v>
      </c>
      <c r="M51" s="290">
        <f t="shared" si="1"/>
        <v>0</v>
      </c>
      <c r="N51" s="290">
        <f t="shared" si="1"/>
        <v>0</v>
      </c>
      <c r="O51" s="290">
        <f t="shared" si="1"/>
        <v>0</v>
      </c>
      <c r="P51" s="290">
        <f t="shared" si="1"/>
        <v>0</v>
      </c>
      <c r="Q51" s="290">
        <f t="shared" si="1"/>
        <v>0</v>
      </c>
      <c r="R51" s="290">
        <f t="shared" si="1"/>
        <v>0</v>
      </c>
      <c r="S51" s="290">
        <f t="shared" si="1"/>
        <v>0</v>
      </c>
    </row>
    <row r="52" spans="2:11" ht="19.5" thickBot="1">
      <c r="B52" s="59"/>
      <c r="C52" s="60"/>
      <c r="D52" s="111" t="s">
        <v>22</v>
      </c>
      <c r="E52" s="256">
        <f>SUM(H51:S51)</f>
        <v>0</v>
      </c>
      <c r="F52" s="127"/>
      <c r="G52" s="113"/>
      <c r="H52" s="99" t="s">
        <v>101</v>
      </c>
      <c r="I52" s="99"/>
      <c r="J52" s="99"/>
      <c r="K52" s="99"/>
    </row>
    <row r="53" spans="3:11" ht="16.5" thickTop="1">
      <c r="C53" s="70"/>
      <c r="D53" s="175"/>
      <c r="E53" s="112">
        <f>IF(E51&lt;&gt;E52,"Not In Balance","")</f>
      </c>
      <c r="F53" s="128"/>
      <c r="G53" s="116"/>
      <c r="H53" s="99"/>
      <c r="I53" s="99"/>
      <c r="J53" s="99"/>
      <c r="K53" s="99"/>
    </row>
    <row r="54" spans="2:11" ht="15.75">
      <c r="B54" s="62"/>
      <c r="C54" s="63"/>
      <c r="D54" s="116"/>
      <c r="E54" s="30"/>
      <c r="F54" s="30"/>
      <c r="G54" s="30"/>
      <c r="H54" s="205" t="s">
        <v>27</v>
      </c>
      <c r="I54" s="204"/>
      <c r="J54" s="99"/>
      <c r="K54" s="99"/>
    </row>
    <row r="55" spans="4:11" ht="15.75">
      <c r="D55" s="30"/>
      <c r="E55" s="30"/>
      <c r="F55" s="30"/>
      <c r="G55" s="30"/>
      <c r="H55" s="99"/>
      <c r="I55" s="99"/>
      <c r="J55" s="99"/>
      <c r="K55" s="99"/>
    </row>
    <row r="56" spans="5:10" ht="15.75">
      <c r="E56" s="61"/>
      <c r="F56" s="64"/>
      <c r="G56" s="61"/>
      <c r="H56" s="46"/>
      <c r="I56" s="46"/>
      <c r="J56" s="99"/>
    </row>
    <row r="57" spans="5:10" ht="15.75">
      <c r="E57" s="61"/>
      <c r="F57" s="61"/>
      <c r="G57" s="61"/>
      <c r="H57" s="46"/>
      <c r="I57" s="65"/>
      <c r="J57" s="99"/>
    </row>
    <row r="58" spans="5:10" ht="15.75">
      <c r="E58" s="61"/>
      <c r="F58" s="61"/>
      <c r="G58" s="61"/>
      <c r="H58" s="46"/>
      <c r="I58" s="46"/>
      <c r="J58" s="99"/>
    </row>
    <row r="59" spans="5:10" ht="15.75">
      <c r="E59" s="64"/>
      <c r="F59" s="61"/>
      <c r="G59" s="61"/>
      <c r="H59" s="46"/>
      <c r="I59" s="46"/>
      <c r="J59" s="99"/>
    </row>
    <row r="60" spans="5:10" ht="15.75">
      <c r="E60" s="61"/>
      <c r="F60" s="61"/>
      <c r="G60" s="61"/>
      <c r="H60" s="46"/>
      <c r="I60" s="46"/>
      <c r="J60" s="99"/>
    </row>
    <row r="61" spans="5:9" ht="15.75">
      <c r="E61" s="61"/>
      <c r="F61" s="64"/>
      <c r="G61" s="61"/>
      <c r="H61" s="46"/>
      <c r="I61" s="46"/>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4"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oddHeader>
  </headerFooter>
</worksheet>
</file>

<file path=xl/worksheets/sheet8.xml><?xml version="1.0" encoding="utf-8"?>
<worksheet xmlns="http://schemas.openxmlformats.org/spreadsheetml/2006/main" xmlns:r="http://schemas.openxmlformats.org/officeDocument/2006/relationships">
  <sheetPr>
    <pageSetUpPr fitToPage="1"/>
  </sheetPr>
  <dimension ref="B2:Q40"/>
  <sheetViews>
    <sheetView zoomScale="75" zoomScaleNormal="75" zoomScalePageLayoutView="0" workbookViewId="0" topLeftCell="A1">
      <selection activeCell="E8" sqref="E8"/>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81">
        <f>IF(Input!E17&gt;0,Input!E17,0)</f>
        <v>0</v>
      </c>
      <c r="M2" s="35"/>
      <c r="N2" s="32"/>
      <c r="Q2" s="29"/>
    </row>
    <row r="3" spans="2:17" ht="19.5" thickBot="1">
      <c r="B3" s="329" t="str">
        <f>CONCATENATE("",Input!C7," Recreation Commission")</f>
        <v> Recreation Commission</v>
      </c>
      <c r="C3" s="330"/>
      <c r="D3" s="330"/>
      <c r="H3" s="161">
        <f>Input!C8</f>
        <v>0</v>
      </c>
      <c r="I3" s="263" t="s">
        <v>45</v>
      </c>
      <c r="J3" s="264"/>
      <c r="K3" s="253">
        <f>D36</f>
        <v>0</v>
      </c>
      <c r="M3" s="35"/>
      <c r="N3" s="32"/>
      <c r="Q3" s="29"/>
    </row>
    <row r="4" spans="2:17" s="33" customFormat="1" ht="32.25" customHeight="1">
      <c r="B4" s="158" t="str">
        <f>CONCATENATE("",Input!C17," Fund Receipts")</f>
        <v> Fund Receipts</v>
      </c>
      <c r="D4" s="50"/>
      <c r="E4" s="53"/>
      <c r="F4" s="36"/>
      <c r="G4" s="36"/>
      <c r="H4" s="36"/>
      <c r="I4" s="36"/>
      <c r="J4" s="37"/>
      <c r="K4" s="38"/>
      <c r="L4" s="36"/>
      <c r="M4" s="39"/>
      <c r="N4" s="37"/>
      <c r="O4" s="40"/>
      <c r="P4" s="40"/>
      <c r="Q4" s="40"/>
    </row>
    <row r="5" spans="2:17" s="33" customFormat="1" ht="22.5">
      <c r="B5" s="41"/>
      <c r="D5" s="69"/>
      <c r="E5" s="69"/>
      <c r="F5" s="36"/>
      <c r="G5" s="326" t="s">
        <v>36</v>
      </c>
      <c r="H5" s="327"/>
      <c r="I5" s="327"/>
      <c r="J5" s="327"/>
      <c r="K5" s="327"/>
      <c r="L5" s="327"/>
      <c r="M5" s="327"/>
      <c r="N5" s="328"/>
      <c r="O5" s="40"/>
      <c r="P5" s="40"/>
      <c r="Q5" s="40"/>
    </row>
    <row r="6" ht="6.75" customHeight="1"/>
    <row r="7" spans="2:17" s="44" customFormat="1" ht="49.5" customHeight="1">
      <c r="B7" s="85" t="s">
        <v>8</v>
      </c>
      <c r="C7" s="86" t="s">
        <v>14</v>
      </c>
      <c r="D7" s="87" t="s">
        <v>25</v>
      </c>
      <c r="E7" s="88" t="s">
        <v>85</v>
      </c>
      <c r="F7" s="87"/>
      <c r="G7" s="89"/>
      <c r="H7" s="89"/>
      <c r="I7" s="89"/>
      <c r="J7" s="89"/>
      <c r="K7" s="89"/>
      <c r="L7" s="89"/>
      <c r="M7" s="103"/>
      <c r="N7" s="89"/>
      <c r="O7" s="43"/>
      <c r="P7" s="43"/>
      <c r="Q7" s="43"/>
    </row>
    <row r="8" spans="2:14" ht="15" customHeight="1">
      <c r="B8" s="208"/>
      <c r="C8" s="214"/>
      <c r="D8" s="147"/>
      <c r="E8" s="254">
        <f>IF(D8&gt;0,K2-D8,0)</f>
        <v>0</v>
      </c>
      <c r="F8" s="90"/>
      <c r="G8" s="147"/>
      <c r="H8" s="147"/>
      <c r="I8" s="147"/>
      <c r="J8" s="147"/>
      <c r="K8" s="147"/>
      <c r="L8" s="147"/>
      <c r="M8" s="147"/>
      <c r="N8" s="147"/>
    </row>
    <row r="9" spans="2:14" ht="15" customHeight="1">
      <c r="B9" s="208"/>
      <c r="C9" s="214"/>
      <c r="D9" s="147"/>
      <c r="E9" s="254">
        <f>IF(D9&gt;0,E8-D9,"")</f>
      </c>
      <c r="F9" s="90"/>
      <c r="G9" s="147"/>
      <c r="H9" s="147"/>
      <c r="I9" s="147"/>
      <c r="J9" s="147"/>
      <c r="K9" s="147"/>
      <c r="L9" s="147"/>
      <c r="M9" s="147"/>
      <c r="N9" s="147"/>
    </row>
    <row r="10" spans="2:14" ht="15" customHeight="1">
      <c r="B10" s="208"/>
      <c r="C10" s="214"/>
      <c r="D10" s="147"/>
      <c r="E10" s="254">
        <f aca="true" t="shared" si="0" ref="E10:E35">IF(D10&gt;0,E9-D10,"")</f>
      </c>
      <c r="F10" s="90"/>
      <c r="G10" s="147"/>
      <c r="H10" s="147"/>
      <c r="I10" s="147"/>
      <c r="J10" s="147"/>
      <c r="K10" s="147"/>
      <c r="L10" s="147"/>
      <c r="M10" s="147"/>
      <c r="N10" s="147"/>
    </row>
    <row r="11" spans="2:14" ht="15" customHeight="1">
      <c r="B11" s="208"/>
      <c r="C11" s="214"/>
      <c r="D11" s="147"/>
      <c r="E11" s="254">
        <f t="shared" si="0"/>
      </c>
      <c r="F11" s="90"/>
      <c r="G11" s="147"/>
      <c r="H11" s="147"/>
      <c r="I11" s="147"/>
      <c r="J11" s="147"/>
      <c r="K11" s="147"/>
      <c r="L11" s="147"/>
      <c r="M11" s="147"/>
      <c r="N11" s="147"/>
    </row>
    <row r="12" spans="2:14" ht="15" customHeight="1">
      <c r="B12" s="208"/>
      <c r="C12" s="214"/>
      <c r="D12" s="147"/>
      <c r="E12" s="254">
        <f t="shared" si="0"/>
      </c>
      <c r="F12" s="90"/>
      <c r="G12" s="147"/>
      <c r="H12" s="147"/>
      <c r="I12" s="147"/>
      <c r="J12" s="147"/>
      <c r="K12" s="147"/>
      <c r="L12" s="147"/>
      <c r="M12" s="147"/>
      <c r="N12" s="147"/>
    </row>
    <row r="13" spans="2:14" ht="15" customHeight="1">
      <c r="B13" s="208"/>
      <c r="C13" s="214"/>
      <c r="D13" s="147"/>
      <c r="E13" s="254">
        <f t="shared" si="0"/>
      </c>
      <c r="F13" s="90"/>
      <c r="G13" s="147"/>
      <c r="H13" s="147"/>
      <c r="I13" s="147"/>
      <c r="J13" s="147"/>
      <c r="K13" s="147"/>
      <c r="L13" s="147"/>
      <c r="M13" s="147"/>
      <c r="N13" s="147"/>
    </row>
    <row r="14" spans="2:14" ht="15" customHeight="1">
      <c r="B14" s="208"/>
      <c r="C14" s="214"/>
      <c r="D14" s="147"/>
      <c r="E14" s="254">
        <f t="shared" si="0"/>
      </c>
      <c r="F14" s="90"/>
      <c r="G14" s="147"/>
      <c r="H14" s="147"/>
      <c r="I14" s="147"/>
      <c r="J14" s="147"/>
      <c r="K14" s="147"/>
      <c r="L14" s="147"/>
      <c r="M14" s="147"/>
      <c r="N14" s="147"/>
    </row>
    <row r="15" spans="2:14" ht="15" customHeight="1">
      <c r="B15" s="208"/>
      <c r="C15" s="214"/>
      <c r="D15" s="147"/>
      <c r="E15" s="254">
        <f t="shared" si="0"/>
      </c>
      <c r="F15" s="90"/>
      <c r="G15" s="147"/>
      <c r="H15" s="147"/>
      <c r="I15" s="147"/>
      <c r="J15" s="147"/>
      <c r="K15" s="147"/>
      <c r="L15" s="147"/>
      <c r="M15" s="147"/>
      <c r="N15" s="147"/>
    </row>
    <row r="16" spans="2:17" ht="15" customHeight="1">
      <c r="B16" s="208"/>
      <c r="C16" s="214"/>
      <c r="D16" s="147"/>
      <c r="E16" s="254">
        <f t="shared" si="0"/>
      </c>
      <c r="F16" s="90"/>
      <c r="G16" s="147"/>
      <c r="H16" s="147"/>
      <c r="I16" s="147"/>
      <c r="J16" s="147"/>
      <c r="K16" s="147"/>
      <c r="L16" s="147"/>
      <c r="M16" s="147"/>
      <c r="N16" s="147"/>
      <c r="Q16" s="164"/>
    </row>
    <row r="17" spans="2:14" ht="15" customHeight="1">
      <c r="B17" s="208"/>
      <c r="C17" s="214"/>
      <c r="D17" s="147"/>
      <c r="E17" s="254">
        <f t="shared" si="0"/>
      </c>
      <c r="F17" s="90"/>
      <c r="G17" s="147"/>
      <c r="H17" s="147"/>
      <c r="I17" s="147"/>
      <c r="J17" s="147"/>
      <c r="K17" s="147"/>
      <c r="L17" s="147"/>
      <c r="M17" s="147"/>
      <c r="N17" s="147"/>
    </row>
    <row r="18" spans="2:14" ht="15" customHeight="1">
      <c r="B18" s="208"/>
      <c r="C18" s="214"/>
      <c r="D18" s="147"/>
      <c r="E18" s="254">
        <f t="shared" si="0"/>
      </c>
      <c r="F18" s="90"/>
      <c r="G18" s="147"/>
      <c r="H18" s="147"/>
      <c r="I18" s="147"/>
      <c r="J18" s="147"/>
      <c r="K18" s="147"/>
      <c r="L18" s="147"/>
      <c r="M18" s="147"/>
      <c r="N18" s="147"/>
    </row>
    <row r="19" spans="2:14" ht="15" customHeight="1">
      <c r="B19" s="208"/>
      <c r="C19" s="214"/>
      <c r="D19" s="147"/>
      <c r="E19" s="254">
        <f t="shared" si="0"/>
      </c>
      <c r="F19" s="90"/>
      <c r="G19" s="147"/>
      <c r="H19" s="147"/>
      <c r="I19" s="147"/>
      <c r="J19" s="147"/>
      <c r="K19" s="147"/>
      <c r="L19" s="147"/>
      <c r="M19" s="147"/>
      <c r="N19" s="147"/>
    </row>
    <row r="20" spans="2:14" ht="15" customHeight="1">
      <c r="B20" s="208"/>
      <c r="C20" s="214"/>
      <c r="D20" s="147"/>
      <c r="E20" s="254">
        <f t="shared" si="0"/>
      </c>
      <c r="F20" s="90"/>
      <c r="G20" s="147"/>
      <c r="H20" s="147"/>
      <c r="I20" s="147"/>
      <c r="J20" s="147"/>
      <c r="K20" s="147"/>
      <c r="L20" s="147"/>
      <c r="M20" s="147"/>
      <c r="N20" s="147"/>
    </row>
    <row r="21" spans="2:14" ht="15" customHeight="1">
      <c r="B21" s="208"/>
      <c r="C21" s="214"/>
      <c r="D21" s="147"/>
      <c r="E21" s="254">
        <f t="shared" si="0"/>
      </c>
      <c r="F21" s="90"/>
      <c r="G21" s="147"/>
      <c r="H21" s="147"/>
      <c r="I21" s="147"/>
      <c r="J21" s="147"/>
      <c r="K21" s="147"/>
      <c r="L21" s="147"/>
      <c r="M21" s="147"/>
      <c r="N21" s="147"/>
    </row>
    <row r="22" spans="2:14" ht="15" customHeight="1">
      <c r="B22" s="208"/>
      <c r="C22" s="214"/>
      <c r="D22" s="147"/>
      <c r="E22" s="254">
        <f t="shared" si="0"/>
      </c>
      <c r="F22" s="90"/>
      <c r="G22" s="147"/>
      <c r="H22" s="147"/>
      <c r="I22" s="147"/>
      <c r="J22" s="147"/>
      <c r="K22" s="147"/>
      <c r="L22" s="147"/>
      <c r="M22" s="147"/>
      <c r="N22" s="147"/>
    </row>
    <row r="23" spans="2:14" ht="15" customHeight="1">
      <c r="B23" s="208"/>
      <c r="C23" s="214"/>
      <c r="D23" s="147"/>
      <c r="E23" s="254">
        <f t="shared" si="0"/>
      </c>
      <c r="F23" s="90"/>
      <c r="G23" s="147"/>
      <c r="H23" s="147"/>
      <c r="I23" s="147"/>
      <c r="J23" s="147"/>
      <c r="K23" s="147"/>
      <c r="L23" s="147"/>
      <c r="M23" s="147"/>
      <c r="N23" s="147"/>
    </row>
    <row r="24" spans="2:14" ht="15" customHeight="1">
      <c r="B24" s="208"/>
      <c r="C24" s="214"/>
      <c r="D24" s="147"/>
      <c r="E24" s="254">
        <f t="shared" si="0"/>
      </c>
      <c r="F24" s="90"/>
      <c r="G24" s="147"/>
      <c r="H24" s="147"/>
      <c r="I24" s="147"/>
      <c r="J24" s="147"/>
      <c r="K24" s="147"/>
      <c r="L24" s="147"/>
      <c r="M24" s="147"/>
      <c r="N24" s="147"/>
    </row>
    <row r="25" spans="2:14" ht="15" customHeight="1">
      <c r="B25" s="208"/>
      <c r="C25" s="214"/>
      <c r="D25" s="147"/>
      <c r="E25" s="254">
        <f t="shared" si="0"/>
      </c>
      <c r="F25" s="90"/>
      <c r="G25" s="147"/>
      <c r="H25" s="147"/>
      <c r="I25" s="147"/>
      <c r="J25" s="147"/>
      <c r="K25" s="147"/>
      <c r="L25" s="147"/>
      <c r="M25" s="147"/>
      <c r="N25" s="147"/>
    </row>
    <row r="26" spans="2:14" ht="15" customHeight="1">
      <c r="B26" s="208"/>
      <c r="C26" s="214"/>
      <c r="D26" s="147"/>
      <c r="E26" s="254">
        <f t="shared" si="0"/>
      </c>
      <c r="F26" s="90"/>
      <c r="G26" s="147"/>
      <c r="H26" s="147"/>
      <c r="I26" s="147"/>
      <c r="J26" s="147"/>
      <c r="K26" s="147"/>
      <c r="L26" s="147"/>
      <c r="M26" s="147"/>
      <c r="N26" s="147"/>
    </row>
    <row r="27" spans="2:14" ht="15" customHeight="1">
      <c r="B27" s="208"/>
      <c r="C27" s="214"/>
      <c r="D27" s="147"/>
      <c r="E27" s="254">
        <f t="shared" si="0"/>
      </c>
      <c r="F27" s="90"/>
      <c r="G27" s="147"/>
      <c r="H27" s="147"/>
      <c r="I27" s="147"/>
      <c r="J27" s="147"/>
      <c r="K27" s="147"/>
      <c r="L27" s="147"/>
      <c r="M27" s="147"/>
      <c r="N27" s="147"/>
    </row>
    <row r="28" spans="2:14" ht="15" customHeight="1">
      <c r="B28" s="208"/>
      <c r="C28" s="214"/>
      <c r="D28" s="147"/>
      <c r="E28" s="254">
        <f t="shared" si="0"/>
      </c>
      <c r="F28" s="90"/>
      <c r="G28" s="147"/>
      <c r="H28" s="147"/>
      <c r="I28" s="147"/>
      <c r="J28" s="147"/>
      <c r="K28" s="147"/>
      <c r="L28" s="147"/>
      <c r="M28" s="147"/>
      <c r="N28" s="147"/>
    </row>
    <row r="29" spans="2:14" ht="15" customHeight="1">
      <c r="B29" s="208"/>
      <c r="C29" s="214"/>
      <c r="D29" s="147"/>
      <c r="E29" s="254">
        <f t="shared" si="0"/>
      </c>
      <c r="F29" s="90"/>
      <c r="G29" s="147"/>
      <c r="H29" s="147"/>
      <c r="I29" s="147"/>
      <c r="J29" s="147"/>
      <c r="K29" s="147"/>
      <c r="L29" s="147"/>
      <c r="M29" s="147"/>
      <c r="N29" s="147"/>
    </row>
    <row r="30" spans="2:14" ht="15" customHeight="1">
      <c r="B30" s="208"/>
      <c r="C30" s="214"/>
      <c r="D30" s="147"/>
      <c r="E30" s="254">
        <f t="shared" si="0"/>
      </c>
      <c r="F30" s="90"/>
      <c r="G30" s="147"/>
      <c r="H30" s="147"/>
      <c r="I30" s="147"/>
      <c r="J30" s="147"/>
      <c r="K30" s="147"/>
      <c r="L30" s="147"/>
      <c r="M30" s="147"/>
      <c r="N30" s="147"/>
    </row>
    <row r="31" spans="2:14" ht="15" customHeight="1">
      <c r="B31" s="208"/>
      <c r="C31" s="214"/>
      <c r="D31" s="147"/>
      <c r="E31" s="254">
        <f t="shared" si="0"/>
      </c>
      <c r="F31" s="90"/>
      <c r="G31" s="147"/>
      <c r="H31" s="147"/>
      <c r="I31" s="147"/>
      <c r="J31" s="147"/>
      <c r="K31" s="147"/>
      <c r="L31" s="147"/>
      <c r="M31" s="147"/>
      <c r="N31" s="147"/>
    </row>
    <row r="32" spans="2:14" ht="15" customHeight="1">
      <c r="B32" s="208"/>
      <c r="C32" s="214"/>
      <c r="D32" s="147"/>
      <c r="E32" s="254">
        <f t="shared" si="0"/>
      </c>
      <c r="F32" s="90"/>
      <c r="G32" s="147"/>
      <c r="H32" s="147"/>
      <c r="I32" s="147"/>
      <c r="J32" s="147"/>
      <c r="K32" s="147"/>
      <c r="L32" s="147"/>
      <c r="M32" s="147"/>
      <c r="N32" s="147"/>
    </row>
    <row r="33" spans="2:14" ht="15" customHeight="1">
      <c r="B33" s="208"/>
      <c r="C33" s="214"/>
      <c r="D33" s="147"/>
      <c r="E33" s="254">
        <f t="shared" si="0"/>
      </c>
      <c r="F33" s="90"/>
      <c r="G33" s="147"/>
      <c r="H33" s="147"/>
      <c r="I33" s="147"/>
      <c r="J33" s="147"/>
      <c r="K33" s="147"/>
      <c r="L33" s="147"/>
      <c r="M33" s="147"/>
      <c r="N33" s="147"/>
    </row>
    <row r="34" spans="2:14" ht="15" customHeight="1">
      <c r="B34" s="208"/>
      <c r="C34" s="214"/>
      <c r="D34" s="147"/>
      <c r="E34" s="254">
        <f t="shared" si="0"/>
      </c>
      <c r="F34" s="90"/>
      <c r="G34" s="147"/>
      <c r="H34" s="147"/>
      <c r="I34" s="147"/>
      <c r="J34" s="147"/>
      <c r="K34" s="147"/>
      <c r="L34" s="147"/>
      <c r="M34" s="147"/>
      <c r="N34" s="147"/>
    </row>
    <row r="35" spans="2:14" ht="15" customHeight="1" thickBot="1">
      <c r="B35" s="208"/>
      <c r="C35" s="214"/>
      <c r="D35" s="147"/>
      <c r="E35" s="254">
        <f t="shared" si="0"/>
      </c>
      <c r="F35" s="91"/>
      <c r="G35" s="147"/>
      <c r="H35" s="147"/>
      <c r="I35" s="147"/>
      <c r="J35" s="147"/>
      <c r="K35" s="147"/>
      <c r="L35" s="147"/>
      <c r="M35" s="147"/>
      <c r="N35" s="147"/>
    </row>
    <row r="36" spans="2:14" ht="27" customHeight="1" thickBot="1">
      <c r="B36" s="92"/>
      <c r="C36" s="93" t="s">
        <v>2</v>
      </c>
      <c r="D36" s="287">
        <f>SUM(D8:D35)</f>
        <v>0</v>
      </c>
      <c r="E36" s="94"/>
      <c r="F36" s="95"/>
      <c r="G36" s="267">
        <f aca="true" t="shared" si="1" ref="G36:N36">SUM(G8:G35)</f>
        <v>0</v>
      </c>
      <c r="H36" s="267">
        <f t="shared" si="1"/>
        <v>0</v>
      </c>
      <c r="I36" s="267">
        <f t="shared" si="1"/>
        <v>0</v>
      </c>
      <c r="J36" s="267">
        <f t="shared" si="1"/>
        <v>0</v>
      </c>
      <c r="K36" s="267">
        <f t="shared" si="1"/>
        <v>0</v>
      </c>
      <c r="L36" s="267">
        <f t="shared" si="1"/>
        <v>0</v>
      </c>
      <c r="M36" s="267">
        <f t="shared" si="1"/>
        <v>0</v>
      </c>
      <c r="N36" s="267">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16"/>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7" r:id="rId1"/>
  <headerFooter>
    <oddHeader>&amp;RState of Kansas
Detail for Annual Report</oddHeader>
  </headerFooter>
</worksheet>
</file>

<file path=xl/worksheets/sheet9.xml><?xml version="1.0" encoding="utf-8"?>
<worksheet xmlns="http://schemas.openxmlformats.org/spreadsheetml/2006/main" xmlns:r="http://schemas.openxmlformats.org/officeDocument/2006/relationships">
  <sheetPr>
    <pageSetUpPr fitToPage="1"/>
  </sheetPr>
  <dimension ref="B2:V62"/>
  <sheetViews>
    <sheetView zoomScale="75" zoomScaleNormal="75" zoomScalePageLayoutView="0" workbookViewId="0" topLeftCell="A1">
      <selection activeCell="F10" sqref="F10:F50"/>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4" width="12.7109375" style="34" customWidth="1"/>
    <col min="15" max="15" width="12.8515625" style="34" customWidth="1"/>
    <col min="16" max="16" width="15.57421875" style="34" customWidth="1"/>
    <col min="17" max="18" width="12.7109375" style="34" customWidth="1"/>
    <col min="19" max="19" width="12.7109375" style="35" customWidth="1"/>
    <col min="20" max="22" width="10.140625" style="32" customWidth="1"/>
    <col min="23" max="16384" width="9.140625" style="29" customWidth="1"/>
  </cols>
  <sheetData>
    <row r="1" ht="12" customHeight="1" thickBot="1"/>
    <row r="2" spans="10:22" ht="16.5" customHeight="1" thickBot="1">
      <c r="J2" s="268" t="str">
        <f>CONCATENATE("",I4," Budget Authority:")</f>
        <v>0 Budget Authority:</v>
      </c>
      <c r="K2" s="269"/>
      <c r="L2" s="270">
        <f>IF(Input!F17&gt;0,Input!F17,0)</f>
        <v>0</v>
      </c>
      <c r="N2" s="35"/>
      <c r="O2" s="32"/>
      <c r="P2" s="32"/>
      <c r="Q2" s="32"/>
      <c r="R2" s="29"/>
      <c r="S2" s="29"/>
      <c r="T2" s="29"/>
      <c r="U2" s="29"/>
      <c r="V2" s="29"/>
    </row>
    <row r="3" spans="2:22" ht="42" customHeight="1">
      <c r="B3" s="329" t="str">
        <f>CONCATENATE("",Input!C7," Recreation Commission")</f>
        <v> Recreation Commission</v>
      </c>
      <c r="C3" s="330"/>
      <c r="D3" s="330"/>
      <c r="E3" s="172" t="s">
        <v>69</v>
      </c>
      <c r="J3" s="271" t="s">
        <v>42</v>
      </c>
      <c r="K3" s="272"/>
      <c r="L3" s="273">
        <f>E51</f>
        <v>0</v>
      </c>
      <c r="M3" s="54">
        <f>IF(L3&gt;L2,"Exceeds Authority","")</f>
      </c>
      <c r="N3" s="35"/>
      <c r="O3" s="32"/>
      <c r="P3" s="32"/>
      <c r="Q3" s="32"/>
      <c r="R3" s="29"/>
      <c r="S3" s="29"/>
      <c r="T3" s="29"/>
      <c r="U3" s="29"/>
      <c r="V3" s="29"/>
    </row>
    <row r="4" spans="2:17" s="33" customFormat="1" ht="22.5" customHeight="1" thickBot="1">
      <c r="B4" s="59" t="str">
        <f>CONCATENATE("",Input!C17," Fund Expenditures")</f>
        <v> Fund Expenditures</v>
      </c>
      <c r="C4" s="60"/>
      <c r="D4" s="84"/>
      <c r="E4" s="252">
        <f>SUM(Input!C29+3Rec!D36-E51)</f>
        <v>0</v>
      </c>
      <c r="F4" s="53"/>
      <c r="H4" s="36"/>
      <c r="I4" s="121">
        <f>+Input!C8</f>
        <v>0</v>
      </c>
      <c r="J4" s="274" t="s">
        <v>76</v>
      </c>
      <c r="K4" s="275"/>
      <c r="L4" s="253">
        <f>SUM(L2-L3)</f>
        <v>0</v>
      </c>
      <c r="M4" s="55"/>
      <c r="O4" s="40"/>
      <c r="P4" s="40"/>
      <c r="Q4" s="40"/>
    </row>
    <row r="5" spans="2:22" s="33" customFormat="1" ht="22.5">
      <c r="B5" s="41"/>
      <c r="C5" s="49"/>
      <c r="D5" s="73">
        <f>IF(E4&lt;0,"Cash Violation","")</f>
      </c>
      <c r="E5" s="29"/>
      <c r="F5" s="51"/>
      <c r="H5" s="326" t="s">
        <v>35</v>
      </c>
      <c r="I5" s="331"/>
      <c r="J5" s="331"/>
      <c r="K5" s="331"/>
      <c r="L5" s="331"/>
      <c r="M5" s="331"/>
      <c r="N5" s="331"/>
      <c r="O5" s="331"/>
      <c r="P5" s="331"/>
      <c r="Q5" s="331"/>
      <c r="R5" s="331"/>
      <c r="S5" s="333"/>
      <c r="T5" s="40"/>
      <c r="U5" s="40"/>
      <c r="V5" s="40"/>
    </row>
    <row r="6" ht="6.75" customHeight="1"/>
    <row r="7" spans="2:22" s="44" customFormat="1" ht="47.25" customHeight="1">
      <c r="B7" s="85" t="s">
        <v>8</v>
      </c>
      <c r="C7" s="102" t="s">
        <v>9</v>
      </c>
      <c r="D7" s="86" t="s">
        <v>20</v>
      </c>
      <c r="E7" s="88" t="s">
        <v>21</v>
      </c>
      <c r="F7" s="88" t="s">
        <v>68</v>
      </c>
      <c r="G7" s="88"/>
      <c r="H7" s="89"/>
      <c r="I7" s="89"/>
      <c r="J7" s="89"/>
      <c r="K7" s="89"/>
      <c r="L7" s="89"/>
      <c r="M7" s="89"/>
      <c r="N7" s="89"/>
      <c r="O7" s="89"/>
      <c r="P7" s="89"/>
      <c r="Q7" s="89"/>
      <c r="R7" s="103"/>
      <c r="S7" s="89"/>
      <c r="T7" s="43"/>
      <c r="U7" s="43"/>
      <c r="V7" s="43"/>
    </row>
    <row r="8" spans="2:19" ht="15" customHeight="1">
      <c r="B8" s="208"/>
      <c r="C8" s="163"/>
      <c r="D8" s="221"/>
      <c r="E8" s="147"/>
      <c r="F8" s="254">
        <f>IF(E8&gt;0,L2-E8,L2)</f>
        <v>0</v>
      </c>
      <c r="G8" s="173"/>
      <c r="H8" s="147"/>
      <c r="I8" s="147"/>
      <c r="J8" s="147"/>
      <c r="K8" s="147"/>
      <c r="L8" s="147"/>
      <c r="M8" s="147"/>
      <c r="N8" s="147"/>
      <c r="O8" s="147"/>
      <c r="P8" s="147"/>
      <c r="Q8" s="147"/>
      <c r="R8" s="147"/>
      <c r="S8" s="147"/>
    </row>
    <row r="9" spans="2:19" ht="15" customHeight="1">
      <c r="B9" s="208"/>
      <c r="C9" s="163"/>
      <c r="D9" s="221"/>
      <c r="E9" s="147"/>
      <c r="F9" s="254">
        <f>IF(E9&lt;&gt;0,F8-E9,0)</f>
        <v>0</v>
      </c>
      <c r="G9" s="173"/>
      <c r="H9" s="147"/>
      <c r="I9" s="147"/>
      <c r="J9" s="147"/>
      <c r="K9" s="147"/>
      <c r="L9" s="147"/>
      <c r="M9" s="147"/>
      <c r="N9" s="147"/>
      <c r="O9" s="147"/>
      <c r="P9" s="147"/>
      <c r="Q9" s="147"/>
      <c r="R9" s="147"/>
      <c r="S9" s="147"/>
    </row>
    <row r="10" spans="2:19" ht="15" customHeight="1">
      <c r="B10" s="208"/>
      <c r="C10" s="163"/>
      <c r="D10" s="221"/>
      <c r="E10" s="147"/>
      <c r="F10" s="254">
        <f aca="true" t="shared" si="0" ref="F10:F50">IF(E10&lt;&gt;0,F9-E10,0)</f>
        <v>0</v>
      </c>
      <c r="G10" s="173"/>
      <c r="H10" s="147"/>
      <c r="I10" s="147"/>
      <c r="J10" s="147"/>
      <c r="K10" s="147"/>
      <c r="L10" s="147"/>
      <c r="M10" s="147"/>
      <c r="N10" s="147"/>
      <c r="O10" s="147"/>
      <c r="P10" s="147"/>
      <c r="Q10" s="147"/>
      <c r="R10" s="147"/>
      <c r="S10" s="147"/>
    </row>
    <row r="11" spans="2:19" ht="15" customHeight="1">
      <c r="B11" s="208"/>
      <c r="C11" s="163"/>
      <c r="D11" s="221"/>
      <c r="E11" s="147"/>
      <c r="F11" s="254">
        <f t="shared" si="0"/>
        <v>0</v>
      </c>
      <c r="G11" s="173"/>
      <c r="H11" s="147"/>
      <c r="I11" s="147"/>
      <c r="J11" s="147"/>
      <c r="K11" s="147"/>
      <c r="L11" s="147"/>
      <c r="M11" s="147"/>
      <c r="N11" s="147"/>
      <c r="O11" s="147"/>
      <c r="P11" s="147"/>
      <c r="Q11" s="147"/>
      <c r="R11" s="147"/>
      <c r="S11" s="147"/>
    </row>
    <row r="12" spans="2:19" ht="15" customHeight="1">
      <c r="B12" s="208"/>
      <c r="C12" s="163"/>
      <c r="D12" s="221"/>
      <c r="E12" s="147"/>
      <c r="F12" s="254">
        <f t="shared" si="0"/>
        <v>0</v>
      </c>
      <c r="G12" s="173"/>
      <c r="H12" s="147"/>
      <c r="I12" s="147"/>
      <c r="J12" s="147"/>
      <c r="K12" s="147"/>
      <c r="L12" s="147"/>
      <c r="M12" s="147"/>
      <c r="N12" s="147"/>
      <c r="O12" s="147"/>
      <c r="P12" s="147"/>
      <c r="Q12" s="147"/>
      <c r="R12" s="147"/>
      <c r="S12" s="147"/>
    </row>
    <row r="13" spans="2:19" ht="15" customHeight="1">
      <c r="B13" s="208"/>
      <c r="C13" s="163"/>
      <c r="D13" s="221"/>
      <c r="E13" s="147"/>
      <c r="F13" s="254">
        <f t="shared" si="0"/>
        <v>0</v>
      </c>
      <c r="G13" s="173"/>
      <c r="H13" s="147"/>
      <c r="I13" s="147"/>
      <c r="J13" s="147"/>
      <c r="K13" s="147"/>
      <c r="L13" s="147"/>
      <c r="M13" s="147"/>
      <c r="N13" s="147"/>
      <c r="O13" s="147"/>
      <c r="P13" s="147"/>
      <c r="Q13" s="147"/>
      <c r="R13" s="147"/>
      <c r="S13" s="147"/>
    </row>
    <row r="14" spans="2:19" ht="15" customHeight="1">
      <c r="B14" s="208"/>
      <c r="C14" s="163"/>
      <c r="D14" s="221"/>
      <c r="E14" s="147"/>
      <c r="F14" s="254">
        <f t="shared" si="0"/>
        <v>0</v>
      </c>
      <c r="G14" s="173"/>
      <c r="H14" s="147"/>
      <c r="I14" s="147"/>
      <c r="J14" s="147"/>
      <c r="K14" s="147"/>
      <c r="L14" s="147"/>
      <c r="M14" s="147"/>
      <c r="N14" s="147"/>
      <c r="O14" s="147"/>
      <c r="P14" s="147"/>
      <c r="Q14" s="147"/>
      <c r="R14" s="147"/>
      <c r="S14" s="147"/>
    </row>
    <row r="15" spans="2:19" ht="15" customHeight="1">
      <c r="B15" s="208"/>
      <c r="C15" s="163"/>
      <c r="D15" s="221"/>
      <c r="E15" s="147"/>
      <c r="F15" s="254">
        <f t="shared" si="0"/>
        <v>0</v>
      </c>
      <c r="G15" s="173"/>
      <c r="H15" s="147"/>
      <c r="I15" s="147"/>
      <c r="J15" s="147"/>
      <c r="K15" s="147"/>
      <c r="L15" s="147"/>
      <c r="M15" s="147"/>
      <c r="N15" s="147"/>
      <c r="O15" s="147"/>
      <c r="P15" s="147"/>
      <c r="Q15" s="147"/>
      <c r="R15" s="147"/>
      <c r="S15" s="147"/>
    </row>
    <row r="16" spans="2:19" ht="15" customHeight="1">
      <c r="B16" s="208"/>
      <c r="C16" s="163"/>
      <c r="D16" s="221"/>
      <c r="E16" s="147"/>
      <c r="F16" s="254">
        <f t="shared" si="0"/>
        <v>0</v>
      </c>
      <c r="G16" s="173"/>
      <c r="H16" s="147"/>
      <c r="I16" s="147"/>
      <c r="J16" s="147"/>
      <c r="K16" s="147"/>
      <c r="L16" s="147"/>
      <c r="M16" s="147"/>
      <c r="N16" s="147"/>
      <c r="O16" s="147"/>
      <c r="P16" s="147"/>
      <c r="Q16" s="147"/>
      <c r="R16" s="147"/>
      <c r="S16" s="147"/>
    </row>
    <row r="17" spans="2:19" ht="15" customHeight="1">
      <c r="B17" s="208"/>
      <c r="C17" s="163"/>
      <c r="D17" s="221"/>
      <c r="E17" s="147"/>
      <c r="F17" s="254">
        <f t="shared" si="0"/>
        <v>0</v>
      </c>
      <c r="G17" s="173"/>
      <c r="H17" s="147"/>
      <c r="I17" s="147"/>
      <c r="J17" s="147"/>
      <c r="K17" s="147"/>
      <c r="L17" s="147"/>
      <c r="M17" s="147"/>
      <c r="N17" s="147"/>
      <c r="O17" s="147"/>
      <c r="P17" s="147"/>
      <c r="Q17" s="147"/>
      <c r="R17" s="147"/>
      <c r="S17" s="147"/>
    </row>
    <row r="18" spans="2:19" ht="15" customHeight="1">
      <c r="B18" s="208"/>
      <c r="C18" s="163"/>
      <c r="D18" s="221"/>
      <c r="E18" s="147"/>
      <c r="F18" s="254">
        <f t="shared" si="0"/>
        <v>0</v>
      </c>
      <c r="G18" s="173"/>
      <c r="H18" s="147"/>
      <c r="I18" s="147"/>
      <c r="J18" s="147"/>
      <c r="K18" s="147"/>
      <c r="L18" s="147"/>
      <c r="M18" s="147"/>
      <c r="N18" s="147"/>
      <c r="O18" s="147"/>
      <c r="P18" s="147"/>
      <c r="Q18" s="147"/>
      <c r="R18" s="147"/>
      <c r="S18" s="147"/>
    </row>
    <row r="19" spans="2:19" ht="15" customHeight="1">
      <c r="B19" s="208"/>
      <c r="C19" s="163"/>
      <c r="D19" s="221"/>
      <c r="E19" s="147"/>
      <c r="F19" s="254">
        <f t="shared" si="0"/>
        <v>0</v>
      </c>
      <c r="G19" s="173"/>
      <c r="H19" s="147"/>
      <c r="I19" s="147"/>
      <c r="J19" s="147"/>
      <c r="K19" s="147"/>
      <c r="L19" s="147"/>
      <c r="M19" s="147"/>
      <c r="N19" s="147"/>
      <c r="O19" s="147"/>
      <c r="P19" s="147"/>
      <c r="Q19" s="147"/>
      <c r="R19" s="147"/>
      <c r="S19" s="147"/>
    </row>
    <row r="20" spans="2:19" ht="15" customHeight="1">
      <c r="B20" s="208"/>
      <c r="C20" s="163"/>
      <c r="D20" s="221"/>
      <c r="E20" s="147"/>
      <c r="F20" s="254">
        <f t="shared" si="0"/>
        <v>0</v>
      </c>
      <c r="G20" s="173"/>
      <c r="H20" s="147"/>
      <c r="I20" s="147"/>
      <c r="J20" s="147"/>
      <c r="K20" s="147"/>
      <c r="L20" s="147"/>
      <c r="M20" s="147"/>
      <c r="N20" s="147"/>
      <c r="O20" s="147"/>
      <c r="P20" s="147"/>
      <c r="Q20" s="147"/>
      <c r="R20" s="147"/>
      <c r="S20" s="147"/>
    </row>
    <row r="21" spans="2:19" ht="15" customHeight="1">
      <c r="B21" s="208"/>
      <c r="C21" s="163"/>
      <c r="D21" s="221"/>
      <c r="E21" s="147"/>
      <c r="F21" s="254">
        <f t="shared" si="0"/>
        <v>0</v>
      </c>
      <c r="G21" s="173"/>
      <c r="H21" s="147"/>
      <c r="I21" s="147"/>
      <c r="J21" s="147"/>
      <c r="K21" s="147"/>
      <c r="L21" s="147"/>
      <c r="M21" s="147"/>
      <c r="N21" s="147"/>
      <c r="O21" s="147"/>
      <c r="P21" s="147"/>
      <c r="Q21" s="147"/>
      <c r="R21" s="147"/>
      <c r="S21" s="147"/>
    </row>
    <row r="22" spans="2:19" ht="15" customHeight="1">
      <c r="B22" s="208"/>
      <c r="C22" s="163"/>
      <c r="D22" s="221"/>
      <c r="E22" s="147"/>
      <c r="F22" s="254">
        <f t="shared" si="0"/>
        <v>0</v>
      </c>
      <c r="G22" s="173"/>
      <c r="H22" s="147"/>
      <c r="I22" s="147"/>
      <c r="J22" s="147"/>
      <c r="K22" s="147"/>
      <c r="L22" s="147"/>
      <c r="M22" s="147"/>
      <c r="N22" s="147"/>
      <c r="O22" s="147"/>
      <c r="P22" s="147"/>
      <c r="Q22" s="147"/>
      <c r="R22" s="147"/>
      <c r="S22" s="147"/>
    </row>
    <row r="23" spans="2:19" ht="15" customHeight="1">
      <c r="B23" s="208"/>
      <c r="C23" s="163"/>
      <c r="D23" s="221"/>
      <c r="E23" s="147"/>
      <c r="F23" s="254">
        <f t="shared" si="0"/>
        <v>0</v>
      </c>
      <c r="G23" s="173"/>
      <c r="H23" s="147"/>
      <c r="I23" s="147"/>
      <c r="J23" s="147"/>
      <c r="K23" s="147"/>
      <c r="L23" s="147"/>
      <c r="M23" s="147"/>
      <c r="N23" s="147"/>
      <c r="O23" s="147"/>
      <c r="P23" s="147"/>
      <c r="Q23" s="147"/>
      <c r="R23" s="147"/>
      <c r="S23" s="147"/>
    </row>
    <row r="24" spans="2:19" ht="15" customHeight="1">
      <c r="B24" s="208"/>
      <c r="C24" s="163"/>
      <c r="D24" s="221"/>
      <c r="E24" s="147"/>
      <c r="F24" s="254">
        <f t="shared" si="0"/>
        <v>0</v>
      </c>
      <c r="G24" s="173"/>
      <c r="H24" s="147"/>
      <c r="I24" s="147"/>
      <c r="J24" s="147"/>
      <c r="K24" s="147"/>
      <c r="L24" s="147"/>
      <c r="M24" s="147"/>
      <c r="N24" s="147"/>
      <c r="O24" s="147"/>
      <c r="P24" s="147"/>
      <c r="Q24" s="147"/>
      <c r="R24" s="147"/>
      <c r="S24" s="147"/>
    </row>
    <row r="25" spans="2:19" ht="15" customHeight="1">
      <c r="B25" s="208"/>
      <c r="C25" s="163"/>
      <c r="D25" s="221"/>
      <c r="E25" s="147"/>
      <c r="F25" s="254">
        <f t="shared" si="0"/>
        <v>0</v>
      </c>
      <c r="G25" s="173"/>
      <c r="H25" s="147"/>
      <c r="I25" s="147"/>
      <c r="J25" s="147"/>
      <c r="K25" s="147"/>
      <c r="L25" s="147"/>
      <c r="M25" s="147"/>
      <c r="N25" s="147"/>
      <c r="O25" s="147"/>
      <c r="P25" s="147"/>
      <c r="Q25" s="147"/>
      <c r="R25" s="147"/>
      <c r="S25" s="147"/>
    </row>
    <row r="26" spans="2:19" ht="15" customHeight="1">
      <c r="B26" s="208"/>
      <c r="C26" s="163"/>
      <c r="D26" s="221"/>
      <c r="E26" s="147"/>
      <c r="F26" s="254">
        <f t="shared" si="0"/>
        <v>0</v>
      </c>
      <c r="G26" s="173"/>
      <c r="H26" s="147"/>
      <c r="I26" s="147"/>
      <c r="J26" s="147"/>
      <c r="K26" s="147"/>
      <c r="L26" s="147"/>
      <c r="M26" s="147"/>
      <c r="N26" s="147"/>
      <c r="O26" s="147"/>
      <c r="P26" s="147"/>
      <c r="Q26" s="147"/>
      <c r="R26" s="147"/>
      <c r="S26" s="147"/>
    </row>
    <row r="27" spans="2:19" ht="15" customHeight="1">
      <c r="B27" s="208"/>
      <c r="C27" s="163"/>
      <c r="D27" s="221"/>
      <c r="E27" s="147"/>
      <c r="F27" s="254">
        <f t="shared" si="0"/>
        <v>0</v>
      </c>
      <c r="G27" s="173"/>
      <c r="H27" s="147"/>
      <c r="I27" s="147"/>
      <c r="J27" s="147"/>
      <c r="K27" s="147"/>
      <c r="L27" s="147"/>
      <c r="M27" s="147"/>
      <c r="N27" s="147"/>
      <c r="O27" s="147"/>
      <c r="P27" s="147"/>
      <c r="Q27" s="147"/>
      <c r="R27" s="147"/>
      <c r="S27" s="147"/>
    </row>
    <row r="28" spans="2:19" ht="15" customHeight="1">
      <c r="B28" s="208"/>
      <c r="C28" s="163"/>
      <c r="D28" s="221"/>
      <c r="E28" s="147"/>
      <c r="F28" s="254">
        <f t="shared" si="0"/>
        <v>0</v>
      </c>
      <c r="G28" s="173"/>
      <c r="H28" s="147"/>
      <c r="I28" s="147"/>
      <c r="J28" s="147"/>
      <c r="K28" s="147"/>
      <c r="L28" s="147"/>
      <c r="M28" s="147"/>
      <c r="N28" s="147"/>
      <c r="O28" s="147"/>
      <c r="P28" s="147"/>
      <c r="Q28" s="147"/>
      <c r="R28" s="147"/>
      <c r="S28" s="147"/>
    </row>
    <row r="29" spans="2:19" ht="15" customHeight="1">
      <c r="B29" s="208"/>
      <c r="C29" s="163"/>
      <c r="D29" s="221"/>
      <c r="E29" s="147"/>
      <c r="F29" s="254">
        <f t="shared" si="0"/>
        <v>0</v>
      </c>
      <c r="G29" s="173"/>
      <c r="H29" s="147"/>
      <c r="I29" s="147"/>
      <c r="J29" s="147"/>
      <c r="K29" s="147"/>
      <c r="L29" s="147"/>
      <c r="M29" s="147"/>
      <c r="N29" s="147"/>
      <c r="O29" s="147"/>
      <c r="P29" s="147"/>
      <c r="Q29" s="147"/>
      <c r="R29" s="147"/>
      <c r="S29" s="147"/>
    </row>
    <row r="30" spans="2:19" ht="15" customHeight="1">
      <c r="B30" s="208"/>
      <c r="C30" s="163"/>
      <c r="D30" s="221"/>
      <c r="E30" s="147"/>
      <c r="F30" s="254">
        <f t="shared" si="0"/>
        <v>0</v>
      </c>
      <c r="G30" s="173"/>
      <c r="H30" s="147"/>
      <c r="I30" s="147"/>
      <c r="J30" s="147"/>
      <c r="K30" s="147"/>
      <c r="L30" s="147"/>
      <c r="M30" s="147"/>
      <c r="N30" s="147"/>
      <c r="O30" s="147"/>
      <c r="P30" s="147"/>
      <c r="Q30" s="147"/>
      <c r="R30" s="147"/>
      <c r="S30" s="147"/>
    </row>
    <row r="31" spans="2:19" ht="15" customHeight="1">
      <c r="B31" s="208"/>
      <c r="C31" s="163"/>
      <c r="D31" s="221"/>
      <c r="E31" s="147"/>
      <c r="F31" s="254">
        <f t="shared" si="0"/>
        <v>0</v>
      </c>
      <c r="G31" s="173"/>
      <c r="H31" s="147"/>
      <c r="I31" s="147"/>
      <c r="J31" s="147"/>
      <c r="K31" s="147"/>
      <c r="L31" s="147"/>
      <c r="M31" s="147"/>
      <c r="N31" s="147"/>
      <c r="O31" s="147"/>
      <c r="P31" s="147"/>
      <c r="Q31" s="147"/>
      <c r="R31" s="147"/>
      <c r="S31" s="147"/>
    </row>
    <row r="32" spans="2:19" ht="15" customHeight="1">
      <c r="B32" s="208"/>
      <c r="C32" s="163"/>
      <c r="D32" s="221"/>
      <c r="E32" s="147"/>
      <c r="F32" s="254">
        <f t="shared" si="0"/>
        <v>0</v>
      </c>
      <c r="G32" s="173"/>
      <c r="H32" s="147"/>
      <c r="I32" s="147"/>
      <c r="J32" s="147"/>
      <c r="K32" s="147"/>
      <c r="L32" s="147"/>
      <c r="M32" s="147"/>
      <c r="N32" s="147"/>
      <c r="O32" s="147"/>
      <c r="P32" s="147"/>
      <c r="Q32" s="147"/>
      <c r="R32" s="147"/>
      <c r="S32" s="147"/>
    </row>
    <row r="33" spans="2:19" ht="15" customHeight="1">
      <c r="B33" s="208"/>
      <c r="C33" s="163"/>
      <c r="D33" s="221"/>
      <c r="E33" s="147"/>
      <c r="F33" s="254">
        <f t="shared" si="0"/>
        <v>0</v>
      </c>
      <c r="G33" s="173"/>
      <c r="H33" s="147"/>
      <c r="I33" s="147"/>
      <c r="J33" s="147"/>
      <c r="K33" s="147"/>
      <c r="L33" s="147"/>
      <c r="M33" s="147"/>
      <c r="N33" s="147"/>
      <c r="O33" s="147"/>
      <c r="P33" s="147"/>
      <c r="Q33" s="147"/>
      <c r="R33" s="147"/>
      <c r="S33" s="147"/>
    </row>
    <row r="34" spans="2:19" ht="15" customHeight="1">
      <c r="B34" s="208"/>
      <c r="C34" s="163"/>
      <c r="D34" s="221"/>
      <c r="E34" s="147"/>
      <c r="F34" s="254">
        <f t="shared" si="0"/>
        <v>0</v>
      </c>
      <c r="G34" s="173"/>
      <c r="H34" s="147"/>
      <c r="I34" s="147"/>
      <c r="J34" s="147"/>
      <c r="K34" s="147"/>
      <c r="L34" s="147"/>
      <c r="M34" s="147"/>
      <c r="N34" s="147"/>
      <c r="O34" s="147"/>
      <c r="P34" s="147"/>
      <c r="Q34" s="147"/>
      <c r="R34" s="147"/>
      <c r="S34" s="147"/>
    </row>
    <row r="35" spans="2:19" ht="15" customHeight="1">
      <c r="B35" s="208"/>
      <c r="C35" s="163"/>
      <c r="D35" s="221"/>
      <c r="E35" s="147"/>
      <c r="F35" s="254">
        <f t="shared" si="0"/>
        <v>0</v>
      </c>
      <c r="G35" s="173"/>
      <c r="H35" s="147"/>
      <c r="I35" s="147"/>
      <c r="J35" s="147"/>
      <c r="K35" s="147"/>
      <c r="L35" s="147"/>
      <c r="M35" s="147"/>
      <c r="N35" s="147"/>
      <c r="O35" s="147"/>
      <c r="P35" s="147"/>
      <c r="Q35" s="147"/>
      <c r="R35" s="147"/>
      <c r="S35" s="147"/>
    </row>
    <row r="36" spans="2:19" ht="15" customHeight="1">
      <c r="B36" s="208"/>
      <c r="C36" s="163"/>
      <c r="D36" s="221"/>
      <c r="E36" s="147"/>
      <c r="F36" s="254">
        <f t="shared" si="0"/>
        <v>0</v>
      </c>
      <c r="G36" s="173"/>
      <c r="H36" s="147"/>
      <c r="I36" s="147"/>
      <c r="J36" s="147"/>
      <c r="K36" s="147"/>
      <c r="L36" s="147"/>
      <c r="M36" s="147"/>
      <c r="N36" s="147"/>
      <c r="O36" s="147"/>
      <c r="P36" s="147"/>
      <c r="Q36" s="147"/>
      <c r="R36" s="147"/>
      <c r="S36" s="147"/>
    </row>
    <row r="37" spans="2:19" ht="15" customHeight="1">
      <c r="B37" s="208"/>
      <c r="C37" s="163"/>
      <c r="D37" s="221"/>
      <c r="E37" s="147"/>
      <c r="F37" s="254">
        <f t="shared" si="0"/>
        <v>0</v>
      </c>
      <c r="G37" s="173"/>
      <c r="H37" s="147"/>
      <c r="I37" s="147"/>
      <c r="J37" s="147"/>
      <c r="K37" s="147"/>
      <c r="L37" s="147"/>
      <c r="M37" s="147"/>
      <c r="N37" s="147"/>
      <c r="O37" s="147"/>
      <c r="P37" s="147"/>
      <c r="Q37" s="147"/>
      <c r="R37" s="147"/>
      <c r="S37" s="147"/>
    </row>
    <row r="38" spans="2:19" ht="15" customHeight="1">
      <c r="B38" s="208"/>
      <c r="C38" s="163"/>
      <c r="D38" s="221"/>
      <c r="E38" s="147"/>
      <c r="F38" s="254">
        <f t="shared" si="0"/>
        <v>0</v>
      </c>
      <c r="G38" s="173"/>
      <c r="H38" s="147"/>
      <c r="I38" s="147"/>
      <c r="J38" s="147"/>
      <c r="K38" s="147"/>
      <c r="L38" s="147"/>
      <c r="M38" s="147"/>
      <c r="N38" s="147"/>
      <c r="O38" s="147"/>
      <c r="P38" s="147"/>
      <c r="Q38" s="147"/>
      <c r="R38" s="147"/>
      <c r="S38" s="147"/>
    </row>
    <row r="39" spans="2:19" ht="15" customHeight="1">
      <c r="B39" s="208"/>
      <c r="C39" s="163"/>
      <c r="D39" s="221"/>
      <c r="E39" s="147"/>
      <c r="F39" s="254">
        <f t="shared" si="0"/>
        <v>0</v>
      </c>
      <c r="G39" s="173"/>
      <c r="H39" s="147"/>
      <c r="I39" s="147"/>
      <c r="J39" s="147"/>
      <c r="K39" s="147"/>
      <c r="L39" s="147"/>
      <c r="M39" s="147"/>
      <c r="N39" s="147"/>
      <c r="O39" s="147"/>
      <c r="P39" s="147"/>
      <c r="Q39" s="147"/>
      <c r="R39" s="147"/>
      <c r="S39" s="147"/>
    </row>
    <row r="40" spans="2:19" ht="15" customHeight="1">
      <c r="B40" s="208"/>
      <c r="C40" s="163"/>
      <c r="D40" s="221"/>
      <c r="E40" s="147"/>
      <c r="F40" s="254">
        <f t="shared" si="0"/>
        <v>0</v>
      </c>
      <c r="G40" s="173"/>
      <c r="H40" s="147"/>
      <c r="I40" s="147"/>
      <c r="J40" s="147"/>
      <c r="K40" s="147"/>
      <c r="L40" s="147"/>
      <c r="M40" s="147"/>
      <c r="N40" s="147"/>
      <c r="O40" s="147"/>
      <c r="P40" s="147"/>
      <c r="Q40" s="147"/>
      <c r="R40" s="147"/>
      <c r="S40" s="147"/>
    </row>
    <row r="41" spans="2:19" ht="15" customHeight="1">
      <c r="B41" s="208"/>
      <c r="C41" s="163"/>
      <c r="D41" s="221"/>
      <c r="E41" s="147"/>
      <c r="F41" s="254">
        <f t="shared" si="0"/>
        <v>0</v>
      </c>
      <c r="G41" s="173"/>
      <c r="H41" s="147"/>
      <c r="I41" s="147"/>
      <c r="J41" s="147"/>
      <c r="K41" s="147"/>
      <c r="L41" s="147"/>
      <c r="M41" s="147"/>
      <c r="N41" s="147"/>
      <c r="O41" s="147"/>
      <c r="P41" s="147"/>
      <c r="Q41" s="147"/>
      <c r="R41" s="147"/>
      <c r="S41" s="147"/>
    </row>
    <row r="42" spans="2:19" ht="15" customHeight="1">
      <c r="B42" s="208"/>
      <c r="C42" s="163"/>
      <c r="D42" s="221"/>
      <c r="E42" s="147"/>
      <c r="F42" s="254">
        <f t="shared" si="0"/>
        <v>0</v>
      </c>
      <c r="G42" s="173"/>
      <c r="H42" s="147"/>
      <c r="I42" s="147"/>
      <c r="J42" s="147"/>
      <c r="K42" s="147"/>
      <c r="L42" s="147"/>
      <c r="M42" s="147"/>
      <c r="N42" s="147"/>
      <c r="O42" s="147"/>
      <c r="P42" s="147"/>
      <c r="Q42" s="147"/>
      <c r="R42" s="147"/>
      <c r="S42" s="147"/>
    </row>
    <row r="43" spans="2:19" ht="15" customHeight="1">
      <c r="B43" s="208"/>
      <c r="C43" s="163"/>
      <c r="D43" s="221"/>
      <c r="E43" s="147"/>
      <c r="F43" s="254">
        <f t="shared" si="0"/>
        <v>0</v>
      </c>
      <c r="G43" s="173"/>
      <c r="H43" s="147"/>
      <c r="I43" s="147"/>
      <c r="J43" s="147"/>
      <c r="K43" s="147"/>
      <c r="L43" s="147"/>
      <c r="M43" s="147"/>
      <c r="N43" s="147"/>
      <c r="O43" s="147"/>
      <c r="P43" s="147"/>
      <c r="Q43" s="147"/>
      <c r="R43" s="147"/>
      <c r="S43" s="147"/>
    </row>
    <row r="44" spans="2:19" ht="15" customHeight="1">
      <c r="B44" s="208"/>
      <c r="C44" s="163"/>
      <c r="D44" s="221"/>
      <c r="E44" s="147"/>
      <c r="F44" s="254">
        <f t="shared" si="0"/>
        <v>0</v>
      </c>
      <c r="G44" s="173"/>
      <c r="H44" s="147"/>
      <c r="I44" s="147"/>
      <c r="J44" s="147"/>
      <c r="K44" s="147"/>
      <c r="L44" s="147"/>
      <c r="M44" s="147"/>
      <c r="N44" s="147"/>
      <c r="O44" s="147"/>
      <c r="P44" s="147"/>
      <c r="Q44" s="147"/>
      <c r="R44" s="147"/>
      <c r="S44" s="147"/>
    </row>
    <row r="45" spans="2:19" ht="15" customHeight="1">
      <c r="B45" s="208"/>
      <c r="C45" s="163"/>
      <c r="D45" s="221"/>
      <c r="E45" s="147"/>
      <c r="F45" s="254">
        <f t="shared" si="0"/>
        <v>0</v>
      </c>
      <c r="G45" s="173"/>
      <c r="H45" s="147"/>
      <c r="I45" s="147"/>
      <c r="J45" s="147"/>
      <c r="K45" s="147"/>
      <c r="L45" s="147"/>
      <c r="M45" s="147"/>
      <c r="N45" s="147"/>
      <c r="O45" s="147"/>
      <c r="P45" s="147"/>
      <c r="Q45" s="147"/>
      <c r="R45" s="147"/>
      <c r="S45" s="147"/>
    </row>
    <row r="46" spans="2:19" ht="15" customHeight="1">
      <c r="B46" s="208"/>
      <c r="C46" s="163"/>
      <c r="D46" s="221"/>
      <c r="E46" s="147"/>
      <c r="F46" s="254">
        <f t="shared" si="0"/>
        <v>0</v>
      </c>
      <c r="G46" s="173"/>
      <c r="H46" s="147"/>
      <c r="I46" s="147"/>
      <c r="J46" s="147"/>
      <c r="K46" s="147"/>
      <c r="L46" s="147"/>
      <c r="M46" s="147"/>
      <c r="N46" s="147"/>
      <c r="O46" s="147"/>
      <c r="P46" s="147"/>
      <c r="Q46" s="147"/>
      <c r="R46" s="147"/>
      <c r="S46" s="147"/>
    </row>
    <row r="47" spans="2:19" ht="15" customHeight="1">
      <c r="B47" s="208"/>
      <c r="C47" s="163"/>
      <c r="D47" s="221"/>
      <c r="E47" s="147"/>
      <c r="F47" s="254">
        <f t="shared" si="0"/>
        <v>0</v>
      </c>
      <c r="G47" s="173"/>
      <c r="H47" s="147"/>
      <c r="I47" s="147"/>
      <c r="J47" s="147"/>
      <c r="K47" s="147"/>
      <c r="L47" s="147"/>
      <c r="M47" s="147"/>
      <c r="N47" s="147"/>
      <c r="O47" s="147"/>
      <c r="P47" s="147"/>
      <c r="Q47" s="147"/>
      <c r="R47" s="147"/>
      <c r="S47" s="147"/>
    </row>
    <row r="48" spans="2:19" ht="15" customHeight="1">
      <c r="B48" s="208"/>
      <c r="C48" s="163"/>
      <c r="D48" s="221"/>
      <c r="E48" s="147"/>
      <c r="F48" s="254">
        <f t="shared" si="0"/>
        <v>0</v>
      </c>
      <c r="G48" s="173"/>
      <c r="H48" s="147"/>
      <c r="I48" s="147"/>
      <c r="J48" s="147"/>
      <c r="K48" s="147"/>
      <c r="L48" s="147"/>
      <c r="M48" s="147"/>
      <c r="N48" s="147"/>
      <c r="O48" s="147"/>
      <c r="P48" s="147"/>
      <c r="Q48" s="147"/>
      <c r="R48" s="147"/>
      <c r="S48" s="147"/>
    </row>
    <row r="49" spans="2:19" ht="15" customHeight="1">
      <c r="B49" s="208"/>
      <c r="C49" s="163"/>
      <c r="D49" s="221"/>
      <c r="E49" s="147"/>
      <c r="F49" s="254">
        <f t="shared" si="0"/>
        <v>0</v>
      </c>
      <c r="G49" s="173"/>
      <c r="H49" s="147"/>
      <c r="I49" s="147"/>
      <c r="J49" s="147"/>
      <c r="K49" s="147"/>
      <c r="L49" s="147"/>
      <c r="M49" s="147"/>
      <c r="N49" s="147"/>
      <c r="O49" s="147"/>
      <c r="P49" s="147"/>
      <c r="Q49" s="147"/>
      <c r="R49" s="147"/>
      <c r="S49" s="147"/>
    </row>
    <row r="50" spans="2:19" ht="15" customHeight="1" thickBot="1">
      <c r="B50" s="208"/>
      <c r="C50" s="163"/>
      <c r="D50" s="221"/>
      <c r="E50" s="147"/>
      <c r="F50" s="254">
        <f t="shared" si="0"/>
        <v>0</v>
      </c>
      <c r="G50" s="173"/>
      <c r="H50" s="147"/>
      <c r="I50" s="147"/>
      <c r="J50" s="147"/>
      <c r="K50" s="147"/>
      <c r="L50" s="147"/>
      <c r="M50" s="147"/>
      <c r="N50" s="147"/>
      <c r="O50" s="147"/>
      <c r="P50" s="147"/>
      <c r="Q50" s="147"/>
      <c r="R50" s="147"/>
      <c r="S50" s="147"/>
    </row>
    <row r="51" spans="2:19" ht="27" customHeight="1" thickBot="1">
      <c r="B51" s="92"/>
      <c r="C51" s="106"/>
      <c r="D51" s="174" t="s">
        <v>2</v>
      </c>
      <c r="E51" s="286">
        <f>SUM(E7:E50)</f>
        <v>0</v>
      </c>
      <c r="F51" s="199"/>
      <c r="G51" s="173"/>
      <c r="H51" s="257">
        <f aca="true" t="shared" si="1" ref="H51:S51">SUM(H8:H50)</f>
        <v>0</v>
      </c>
      <c r="I51" s="258">
        <f t="shared" si="1"/>
        <v>0</v>
      </c>
      <c r="J51" s="258">
        <f t="shared" si="1"/>
        <v>0</v>
      </c>
      <c r="K51" s="258">
        <f t="shared" si="1"/>
        <v>0</v>
      </c>
      <c r="L51" s="258">
        <f t="shared" si="1"/>
        <v>0</v>
      </c>
      <c r="M51" s="258">
        <f t="shared" si="1"/>
        <v>0</v>
      </c>
      <c r="N51" s="258">
        <f t="shared" si="1"/>
        <v>0</v>
      </c>
      <c r="O51" s="258">
        <f t="shared" si="1"/>
        <v>0</v>
      </c>
      <c r="P51" s="258">
        <f t="shared" si="1"/>
        <v>0</v>
      </c>
      <c r="Q51" s="258">
        <f t="shared" si="1"/>
        <v>0</v>
      </c>
      <c r="R51" s="258">
        <f t="shared" si="1"/>
        <v>0</v>
      </c>
      <c r="S51" s="259">
        <f t="shared" si="1"/>
        <v>0</v>
      </c>
    </row>
    <row r="52" spans="2:19" ht="20.25" customHeight="1" thickBot="1">
      <c r="B52" s="96"/>
      <c r="C52" s="110"/>
      <c r="D52" s="111" t="s">
        <v>22</v>
      </c>
      <c r="E52" s="256">
        <f>SUM(H51:S51)</f>
        <v>0</v>
      </c>
      <c r="F52" s="197"/>
      <c r="G52" s="198"/>
      <c r="H52" s="99" t="s">
        <v>101</v>
      </c>
      <c r="I52" s="99"/>
      <c r="J52" s="99"/>
      <c r="K52" s="99"/>
      <c r="L52" s="99"/>
      <c r="M52" s="99"/>
      <c r="N52" s="99"/>
      <c r="O52" s="99"/>
      <c r="P52" s="99"/>
      <c r="Q52" s="99"/>
      <c r="R52" s="99"/>
      <c r="S52" s="100"/>
    </row>
    <row r="53" spans="2:19" ht="16.5" thickTop="1">
      <c r="B53" s="114"/>
      <c r="C53" s="175"/>
      <c r="D53" s="175"/>
      <c r="E53" s="112">
        <f>IF(E51&lt;&gt;E52,"Not In Balance","")</f>
      </c>
      <c r="F53" s="127"/>
      <c r="G53" s="113"/>
      <c r="H53" s="99"/>
      <c r="I53" s="99"/>
      <c r="J53" s="99"/>
      <c r="K53" s="99"/>
      <c r="L53" s="99"/>
      <c r="M53" s="99"/>
      <c r="N53" s="99"/>
      <c r="O53" s="99"/>
      <c r="P53" s="99"/>
      <c r="Q53" s="99"/>
      <c r="R53" s="99"/>
      <c r="S53" s="100"/>
    </row>
    <row r="54" spans="2:19" ht="15.75">
      <c r="B54" s="117"/>
      <c r="C54" s="118"/>
      <c r="D54" s="116"/>
      <c r="E54" s="30"/>
      <c r="F54" s="128"/>
      <c r="G54" s="116"/>
      <c r="H54" s="205" t="s">
        <v>27</v>
      </c>
      <c r="I54" s="204"/>
      <c r="J54" s="99"/>
      <c r="K54" s="99"/>
      <c r="L54" s="99"/>
      <c r="M54" s="99"/>
      <c r="N54" s="99"/>
      <c r="O54" s="99"/>
      <c r="P54" s="99"/>
      <c r="Q54" s="99"/>
      <c r="R54" s="99"/>
      <c r="S54" s="100"/>
    </row>
    <row r="55" spans="2:19" ht="15.75">
      <c r="B55" s="114"/>
      <c r="C55" s="115"/>
      <c r="D55" s="30"/>
      <c r="E55" s="30"/>
      <c r="F55" s="30"/>
      <c r="G55" s="30"/>
      <c r="H55" s="99"/>
      <c r="I55" s="99"/>
      <c r="J55" s="99"/>
      <c r="K55" s="99"/>
      <c r="L55" s="99"/>
      <c r="M55" s="99"/>
      <c r="N55" s="99"/>
      <c r="O55" s="99"/>
      <c r="P55" s="99"/>
      <c r="Q55" s="99"/>
      <c r="R55" s="99"/>
      <c r="S55" s="100"/>
    </row>
    <row r="56" spans="2:19" ht="15.75">
      <c r="B56" s="114"/>
      <c r="C56" s="115"/>
      <c r="D56" s="30"/>
      <c r="E56" s="116"/>
      <c r="F56" s="30"/>
      <c r="G56" s="30"/>
      <c r="H56" s="120"/>
      <c r="I56" s="120"/>
      <c r="J56" s="99"/>
      <c r="K56" s="99"/>
      <c r="L56" s="99"/>
      <c r="M56" s="99"/>
      <c r="N56" s="99"/>
      <c r="O56" s="99"/>
      <c r="P56" s="99"/>
      <c r="Q56" s="99"/>
      <c r="R56" s="99"/>
      <c r="S56" s="100"/>
    </row>
    <row r="57" spans="2:19" ht="15.75">
      <c r="B57" s="114"/>
      <c r="C57" s="115"/>
      <c r="D57" s="30"/>
      <c r="E57" s="116"/>
      <c r="F57" s="119"/>
      <c r="G57" s="116"/>
      <c r="H57" s="120"/>
      <c r="I57" s="176"/>
      <c r="J57" s="99"/>
      <c r="K57" s="99"/>
      <c r="L57" s="99"/>
      <c r="M57" s="99"/>
      <c r="N57" s="99"/>
      <c r="O57" s="99"/>
      <c r="P57" s="99"/>
      <c r="Q57" s="99"/>
      <c r="R57" s="99"/>
      <c r="S57" s="100"/>
    </row>
    <row r="58" spans="2:19" ht="15.75">
      <c r="B58" s="114"/>
      <c r="C58" s="115"/>
      <c r="D58" s="30"/>
      <c r="E58" s="116"/>
      <c r="F58" s="116"/>
      <c r="G58" s="116"/>
      <c r="H58" s="120"/>
      <c r="I58" s="120"/>
      <c r="J58" s="99"/>
      <c r="K58" s="99"/>
      <c r="L58" s="99"/>
      <c r="M58" s="99"/>
      <c r="N58" s="99"/>
      <c r="O58" s="99"/>
      <c r="P58" s="99"/>
      <c r="Q58" s="99"/>
      <c r="R58" s="99"/>
      <c r="S58" s="100"/>
    </row>
    <row r="59" spans="2:19" ht="15.75">
      <c r="B59" s="114"/>
      <c r="C59" s="115"/>
      <c r="D59" s="30"/>
      <c r="E59" s="119"/>
      <c r="F59" s="116"/>
      <c r="G59" s="116"/>
      <c r="H59" s="120"/>
      <c r="I59" s="120"/>
      <c r="J59" s="99"/>
      <c r="K59" s="99"/>
      <c r="L59" s="99"/>
      <c r="M59" s="99"/>
      <c r="N59" s="99"/>
      <c r="O59" s="99"/>
      <c r="P59" s="99"/>
      <c r="Q59" s="99"/>
      <c r="R59" s="99"/>
      <c r="S59" s="100"/>
    </row>
    <row r="60" spans="2:19" ht="15.75">
      <c r="B60" s="114"/>
      <c r="C60" s="115"/>
      <c r="D60" s="30"/>
      <c r="E60" s="116"/>
      <c r="F60" s="116"/>
      <c r="G60" s="116"/>
      <c r="H60" s="120"/>
      <c r="I60" s="120"/>
      <c r="J60" s="99"/>
      <c r="K60" s="99"/>
      <c r="L60" s="99"/>
      <c r="M60" s="99"/>
      <c r="N60" s="99"/>
      <c r="O60" s="99"/>
      <c r="P60" s="99"/>
      <c r="Q60" s="99"/>
      <c r="R60" s="99"/>
      <c r="S60" s="100"/>
    </row>
    <row r="61" spans="2:19" ht="15.75">
      <c r="B61" s="114"/>
      <c r="C61" s="115"/>
      <c r="D61" s="30"/>
      <c r="E61" s="116"/>
      <c r="F61" s="116"/>
      <c r="G61" s="116"/>
      <c r="H61" s="120"/>
      <c r="I61" s="120"/>
      <c r="J61" s="99"/>
      <c r="K61" s="99"/>
      <c r="L61" s="99"/>
      <c r="M61" s="99"/>
      <c r="N61" s="99"/>
      <c r="O61" s="99"/>
      <c r="P61" s="99"/>
      <c r="Q61" s="99"/>
      <c r="R61" s="99"/>
      <c r="S61" s="100"/>
    </row>
    <row r="62" spans="2:19" ht="15.75">
      <c r="B62" s="114"/>
      <c r="C62" s="115"/>
      <c r="D62" s="30"/>
      <c r="E62" s="30"/>
      <c r="F62" s="119"/>
      <c r="G62" s="116"/>
      <c r="H62" s="99"/>
      <c r="I62" s="99"/>
      <c r="J62" s="99"/>
      <c r="K62" s="99"/>
      <c r="L62" s="99"/>
      <c r="M62" s="99"/>
      <c r="N62" s="99"/>
      <c r="O62" s="99"/>
      <c r="P62" s="99"/>
      <c r="Q62" s="99"/>
      <c r="R62" s="99"/>
      <c r="S62" s="100"/>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1"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Township Annual Reports</dc:title>
  <dc:subject/>
  <dc:creator>Rogers Brazier</dc:creator>
  <cp:keywords/>
  <dc:description/>
  <cp:lastModifiedBy>rbrazier</cp:lastModifiedBy>
  <cp:lastPrinted>2009-10-29T13:34:35Z</cp:lastPrinted>
  <dcterms:created xsi:type="dcterms:W3CDTF">1999-08-03T14:07:41Z</dcterms:created>
  <dcterms:modified xsi:type="dcterms:W3CDTF">2014-11-10T19:13:26Z</dcterms:modified>
  <cp:category/>
  <cp:version/>
  <cp:contentType/>
  <cp:contentStatus/>
</cp:coreProperties>
</file>