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60" windowHeight="10110" tabRatio="678" activeTab="0"/>
  </bookViews>
  <sheets>
    <sheet name="instructions" sheetId="1" r:id="rId1"/>
    <sheet name="input" sheetId="2" r:id="rId2"/>
    <sheet name="inputBudSum" sheetId="3" r:id="rId3"/>
    <sheet name="cert" sheetId="4" r:id="rId4"/>
    <sheet name="fund1" sheetId="5" r:id="rId5"/>
    <sheet name="fund2" sheetId="6" r:id="rId6"/>
    <sheet name="fund3" sheetId="7" r:id="rId7"/>
    <sheet name="fund4" sheetId="8" r:id="rId8"/>
    <sheet name="fund5" sheetId="9" r:id="rId9"/>
    <sheet name="fund6" sheetId="10" r:id="rId10"/>
    <sheet name="summ" sheetId="11" r:id="rId11"/>
    <sheet name="legend" sheetId="12" r:id="rId12"/>
    <sheet name="Dates" sheetId="13" state="hidden" r:id="rId13"/>
  </sheets>
  <definedNames>
    <definedName name="_xlnm.Print_Area" localSheetId="3">'cert'!$A$1:$F$63</definedName>
    <definedName name="_xlnm.Print_Area" localSheetId="10">'summ'!$A$1:$G$31</definedName>
  </definedNames>
  <calcPr fullCalcOnLoad="1"/>
</workbook>
</file>

<file path=xl/sharedStrings.xml><?xml version="1.0" encoding="utf-8"?>
<sst xmlns="http://schemas.openxmlformats.org/spreadsheetml/2006/main" count="233" uniqueCount="132">
  <si>
    <t>Certificate</t>
  </si>
  <si>
    <t>We, the undersigned, duly elected, qualified, and acting officers of</t>
  </si>
  <si>
    <t>certify that:  (1) the hearing mentioned in the attached publication was</t>
  </si>
  <si>
    <t>held;(2) after the Budget Hearing this Budget was duly approved and</t>
  </si>
  <si>
    <t>adopted as the maximum expenditure for the various funds for the year.</t>
  </si>
  <si>
    <t>Page</t>
  </si>
  <si>
    <t>Table of Contents:</t>
  </si>
  <si>
    <t>No.</t>
  </si>
  <si>
    <t>Expenditures</t>
  </si>
  <si>
    <t>Fund</t>
  </si>
  <si>
    <t>K.S.A.</t>
  </si>
  <si>
    <t>Totals</t>
  </si>
  <si>
    <t>County Clerk</t>
  </si>
  <si>
    <t xml:space="preserve">    </t>
  </si>
  <si>
    <t>Governing Body</t>
  </si>
  <si>
    <t>Page No. 1</t>
  </si>
  <si>
    <t xml:space="preserve"> Adopted Budget</t>
  </si>
  <si>
    <t>Adopted</t>
  </si>
  <si>
    <t xml:space="preserve">Proposed </t>
  </si>
  <si>
    <t>Budget</t>
  </si>
  <si>
    <t>Ad Valorem Tax</t>
  </si>
  <si>
    <t>Delinquent Tax</t>
  </si>
  <si>
    <t>Motor Vehicle Tax</t>
  </si>
  <si>
    <t>Recreational Vehicle Tax</t>
  </si>
  <si>
    <t>Interest on Idle Funds</t>
  </si>
  <si>
    <t>Total Receipts</t>
  </si>
  <si>
    <t>Resources Available:</t>
  </si>
  <si>
    <t>Expenditures:</t>
  </si>
  <si>
    <t>Total Expenditures</t>
  </si>
  <si>
    <t>Page No.</t>
  </si>
  <si>
    <t xml:space="preserve">The governing body of </t>
  </si>
  <si>
    <t>and will be available at this hearing.</t>
  </si>
  <si>
    <t>Summary of Amendments</t>
  </si>
  <si>
    <t>Receipts:</t>
  </si>
  <si>
    <t>2007 Adopted Budget</t>
  </si>
  <si>
    <t>2007 Proposed</t>
  </si>
  <si>
    <t>Attest:____________2007</t>
  </si>
  <si>
    <t>Notice of Hearing on Amending the 2007 Budget</t>
  </si>
  <si>
    <t>Amended</t>
  </si>
  <si>
    <t xml:space="preserve"> 2007 Amended Budget</t>
  </si>
  <si>
    <t xml:space="preserve">Amount of </t>
  </si>
  <si>
    <t>2006 Tax</t>
  </si>
  <si>
    <t>Amended 2007</t>
  </si>
  <si>
    <t>General Instructions</t>
  </si>
  <si>
    <t xml:space="preserve">2. Fund pages (fund1 to fund4), for "2007 Adopted Budget" column, this is the same information as presented on the </t>
  </si>
  <si>
    <t xml:space="preserve">original approved budget.  The "2007 Proposed Budget" column, input all receipts and expenditures with keeping the  </t>
  </si>
  <si>
    <t xml:space="preserve">Note:  If you are amending the budget for a second time (or more), then "2007 Adopted Budget" column would have the </t>
  </si>
  <si>
    <t>3. Notice of Hearing on Amending the 2007 Budget (summ), at the top of the form, you will need to enter the date,</t>
  </si>
  <si>
    <t>Enter the year being amended</t>
  </si>
  <si>
    <t>Enter Municipality Name ( can be longer than green cell)</t>
  </si>
  <si>
    <t>Proposed Amended</t>
  </si>
  <si>
    <t>Attested date:_____________</t>
  </si>
  <si>
    <t xml:space="preserve">  Adopted Budget</t>
  </si>
  <si>
    <t>fund1</t>
  </si>
  <si>
    <t>fund2</t>
  </si>
  <si>
    <t>fund3</t>
  </si>
  <si>
    <t>fund4</t>
  </si>
  <si>
    <t>fund5</t>
  </si>
  <si>
    <t>fund6</t>
  </si>
  <si>
    <t>Amended Budget</t>
  </si>
  <si>
    <t>Enter name of fund(s) being amended:</t>
  </si>
  <si>
    <t>Notice of Budget Hearing for Amending the</t>
  </si>
  <si>
    <t>Address:</t>
  </si>
  <si>
    <t xml:space="preserve">Assisted by: </t>
  </si>
  <si>
    <t>Input sheet for amending the budget form:</t>
  </si>
  <si>
    <t>Fund Name</t>
  </si>
  <si>
    <t>Input Tab</t>
  </si>
  <si>
    <t>x</t>
  </si>
  <si>
    <t>This tab will put the date and time and location of the budget hearing on the Budget Summary page.  Also, provide the location where as the budget can be reveiwed.  Please input information in the green areas.</t>
  </si>
  <si>
    <t>Official Title:</t>
  </si>
  <si>
    <t>Date:</t>
  </si>
  <si>
    <t>Must be at least 10 days between date published and hearing held.</t>
  </si>
  <si>
    <t>Time:</t>
  </si>
  <si>
    <t>Location:</t>
  </si>
  <si>
    <t>Available at:</t>
  </si>
  <si>
    <t>Examples</t>
  </si>
  <si>
    <t>City Clerk, City Treasurer, Mayor</t>
  </si>
  <si>
    <t>August 12, 2010</t>
  </si>
  <si>
    <t>7:00 PM or 7:00 AM</t>
  </si>
  <si>
    <t>City Hall</t>
  </si>
  <si>
    <t>purpose of hearing and answering objections of taxpayers relating to the proposed amended use of funds.</t>
  </si>
  <si>
    <t>16/20M Vehicle Tax</t>
  </si>
  <si>
    <t>Input BudSum Tab</t>
  </si>
  <si>
    <r>
      <rPr>
        <b/>
        <u val="single"/>
        <sz val="12"/>
        <color indexed="10"/>
        <rFont val="Times New Roman"/>
        <family val="1"/>
      </rPr>
      <t>*</t>
    </r>
    <r>
      <rPr>
        <b/>
        <u val="single"/>
        <sz val="12"/>
        <rFont val="Times New Roman"/>
        <family val="1"/>
      </rPr>
      <t>K.S.A.</t>
    </r>
  </si>
  <si>
    <r>
      <rPr>
        <b/>
        <u val="single"/>
        <sz val="12"/>
        <color indexed="10"/>
        <rFont val="Times New Roman"/>
        <family val="1"/>
      </rPr>
      <t>*</t>
    </r>
    <r>
      <rPr>
        <b/>
        <u val="single"/>
        <sz val="12"/>
        <rFont val="Times New Roman"/>
        <family val="1"/>
      </rPr>
      <t>Levy Amount</t>
    </r>
  </si>
  <si>
    <t>*Complete only for tax levied funds</t>
  </si>
  <si>
    <t>Official Name:</t>
  </si>
  <si>
    <t>January</t>
  </si>
  <si>
    <t>February</t>
  </si>
  <si>
    <t>March</t>
  </si>
  <si>
    <t>April</t>
  </si>
  <si>
    <t>May</t>
  </si>
  <si>
    <t>June</t>
  </si>
  <si>
    <t>July</t>
  </si>
  <si>
    <t>August</t>
  </si>
  <si>
    <t>September</t>
  </si>
  <si>
    <t>October</t>
  </si>
  <si>
    <t>November</t>
  </si>
  <si>
    <t>December</t>
  </si>
  <si>
    <t>Email:</t>
  </si>
  <si>
    <t>Tax Levied</t>
  </si>
  <si>
    <t>Amount of Tax Levied</t>
  </si>
  <si>
    <t>New as of 8/18/15:</t>
  </si>
  <si>
    <r>
      <t xml:space="preserve">Enter the month and day of the </t>
    </r>
    <r>
      <rPr>
        <b/>
        <i/>
        <sz val="12"/>
        <rFont val="Times New Roman"/>
        <family val="1"/>
      </rPr>
      <t>start</t>
    </r>
    <r>
      <rPr>
        <b/>
        <sz val="12"/>
        <rFont val="Times New Roman"/>
        <family val="1"/>
      </rPr>
      <t xml:space="preserve"> of the FY (e.g. July 1)</t>
    </r>
  </si>
  <si>
    <r>
      <t xml:space="preserve">Enter the month and day of the </t>
    </r>
    <r>
      <rPr>
        <b/>
        <i/>
        <sz val="12"/>
        <rFont val="Times New Roman"/>
        <family val="1"/>
      </rPr>
      <t>end</t>
    </r>
    <r>
      <rPr>
        <b/>
        <sz val="12"/>
        <rFont val="Times New Roman"/>
        <family val="1"/>
      </rPr>
      <t xml:space="preserve"> of the FY (e.g. June 30)</t>
    </r>
  </si>
  <si>
    <t>Please review the following instructions.  Questions?  Please call Rogers Brazier at 785.296.2846 or email at armunis@da.ks.gov.</t>
  </si>
  <si>
    <t xml:space="preserve">Up to six funds may be amended at one time.  </t>
  </si>
  <si>
    <t>The remaining areas are protected as some contain formulas which should not be changed.</t>
  </si>
  <si>
    <r>
      <rPr>
        <b/>
        <u val="single"/>
        <sz val="12"/>
        <color indexed="10"/>
        <rFont val="Times New Roman"/>
        <family val="1"/>
      </rPr>
      <t>*</t>
    </r>
    <r>
      <rPr>
        <b/>
        <u val="single"/>
        <sz val="12"/>
        <rFont val="Times New Roman"/>
        <family val="1"/>
      </rPr>
      <t>Mill Rate</t>
    </r>
  </si>
  <si>
    <t>The information input on this tab links to the summ tab.</t>
  </si>
  <si>
    <t>Certificate Page Tab</t>
  </si>
  <si>
    <t>Fund Page Tabs</t>
  </si>
  <si>
    <t>1.  The certificate page is completed by links from other pages, including information linked in from the input page.  Please do not alter information on this page.</t>
  </si>
  <si>
    <t>Notice of Budget Hearing/Summary Budget Tab</t>
  </si>
  <si>
    <t>Input of numbers or words should occur only in the green shaded areas.  Please use whole numbers; round up or round down, please.</t>
  </si>
  <si>
    <t>2.a.  The left-hand column is entitled "Adopted Budget" and will serve as the repository of the identical dollar amounts as appear in that column in the adopted budget of the fund in question (if the fund as been amended please use the updated, amended budget numbers).</t>
  </si>
  <si>
    <t xml:space="preserve">2.c.  At approximately the mid-point of the fund - between receipts and expenditures - is a line-item entitled "Resources Available."  Resources available represents the sum of beginning unencumbered cash and the total of projected receipts.  When the proposed budget column is complete the dollar amount of resources available should equal the new "Total Expenditures," leaving "0" in "Unencumbered Cash Balance." </t>
  </si>
  <si>
    <r>
      <t xml:space="preserve">Municipalities are authorized by K.S.A. 79-2929a to amend one or more budgeted funds, </t>
    </r>
    <r>
      <rPr>
        <i/>
        <sz val="12"/>
        <rFont val="Times New Roman"/>
        <family val="1"/>
      </rPr>
      <t>the purpose of which in virtually every instance being to increase a fund's expenditure authority</t>
    </r>
    <r>
      <rPr>
        <sz val="12"/>
        <rFont val="Times New Roman"/>
        <family val="1"/>
      </rPr>
      <t xml:space="preserve">.  To increase a fund's expenditure authority one will need to increase the projected total of expenditures.  To increase the projected total of expenditures one will need to project an increase of "Resources Available" (the sum of beginning unencumbered cash and the total of projected receipts).  An increase in unbudgeted receipt projections may not include a projected increase in ad valorem property tax receipts (one cannot possibly collect any more than what was levied).  </t>
    </r>
  </si>
  <si>
    <t>You may amend one or more funds of your budget at any time during your budget year, but should do so before exceeding a fund's budget authority.  Note:  The amendment process is the same procedure as with the original budget and must be completed before the end of the budget year.</t>
  </si>
  <si>
    <t>2.  Your receipt and expenditure descriptive line items (e.g. "Sales Tax," "Commodities") should match up with those of the adopted budget fund.  New descriptive line items may be added, especially in the case of receipts or expenditures not anticipated at the time the budget was adopted.</t>
  </si>
  <si>
    <r>
      <t xml:space="preserve">2.b.  The right-hand column is entitled "Proposed Budget."  In the cells of this column you will input your updated estimates, which may or may not be the same as appear on your adopted budget (the only exception here is for a tax levy fund and the ad valorem property tax amount levied in support of the fund, which cannot be any greater than what was levied;  assuming that </t>
    </r>
    <r>
      <rPr>
        <i/>
        <sz val="12"/>
        <rFont val="Times New Roman"/>
        <family val="1"/>
      </rPr>
      <t>all</t>
    </r>
    <r>
      <rPr>
        <sz val="12"/>
        <rFont val="Times New Roman"/>
        <family val="1"/>
      </rPr>
      <t xml:space="preserve"> taxpayers pay their taxes and there is no delinquency whatsoever, this is the max amount you could possibly receive).</t>
    </r>
  </si>
  <si>
    <t>2.d.  Please remember to number the pages used, including the summ tab page.</t>
  </si>
  <si>
    <t>1.b.  Please make sure one or more members of the governing body present at adoption of the amended budget sign a printed version of the certificate page before sending a complete amended budget to the county clerk.</t>
  </si>
  <si>
    <t>Additional</t>
  </si>
  <si>
    <t>3.  The notice of budget hearing and summary budget must be published at least 10 days in advance of the public hearing in a weekly or daily newspaper of the county having general circulation therein.  Generally, newspapers will ask that the notice be submitted three or four days in advance of when it will publish.</t>
  </si>
  <si>
    <r>
      <rPr>
        <b/>
        <sz val="12"/>
        <rFont val="Times New Roman"/>
        <family val="1"/>
      </rPr>
      <t>Please contact your county clerk for submission instructions.</t>
    </r>
    <r>
      <rPr>
        <sz val="12"/>
        <rFont val="Times New Roman"/>
        <family val="1"/>
      </rPr>
      <t xml:space="preserve">  Please ensure that the certificate page proposed amended expenditure amount matches that of the corresponding fund page total.</t>
    </r>
  </si>
  <si>
    <t>All worksheets within the budget workbook are protected.  Worksheetsare protected so that the links and formulas are kept in place.  However, the protection on a worksheet may be taken off in the event that you need to increase lines or add additional information.</t>
  </si>
  <si>
    <t>Thank you for reviewing the workbook instructions.</t>
  </si>
  <si>
    <t>Enter County Name (can be longer than the green cell) (e.g. "Eisenhower County")</t>
  </si>
  <si>
    <t>Actual Mill Rate</t>
  </si>
  <si>
    <t>Please complete the input tab first.  Input tab information is linked throughout the workbook.  Fund name, K.S.A., and levy amount will come directly from the adopted budget certificate page.  When amending a tax levy fund please use the actual fund mill rate.</t>
  </si>
  <si>
    <t>Workbook for Amending the Budget - Fiscal Year Other Than Calendar Year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</si>
</sst>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409]dddd\,\ mmmm\ dd\,\ yyyy"/>
    <numFmt numFmtId="167" formatCode="0.000"/>
    <numFmt numFmtId="168" formatCode="0.000_)"/>
    <numFmt numFmtId="169" formatCode="0_)"/>
    <numFmt numFmtId="170" formatCode="0.00000"/>
    <numFmt numFmtId="171" formatCode="m/d/yy"/>
    <numFmt numFmtId="172" formatCode="m/d"/>
    <numFmt numFmtId="173" formatCode="_(* #,##0_);_(* \(#,##0\);_(* &quot;-&quot;??_);_(@_)"/>
    <numFmt numFmtId="174" formatCode="#,##0.000"/>
    <numFmt numFmtId="175" formatCode="#,##0.000_);\(#,##0.000\)"/>
    <numFmt numFmtId="176" formatCode="0.000%"/>
    <numFmt numFmtId="177" formatCode="[$-409]mmmm\ d\,\ yyyy;@"/>
    <numFmt numFmtId="178" formatCode="[$-409]h:mm\ AM/PM;@"/>
    <numFmt numFmtId="179" formatCode="m/d/yy;@"/>
    <numFmt numFmtId="180" formatCode="&quot;$&quot;#,##0"/>
    <numFmt numFmtId="181" formatCode="&quot;$&quot;#,##0.00"/>
  </numFmts>
  <fonts count="5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b/>
      <sz val="14"/>
      <name val="Times New Roman"/>
      <family val="1"/>
    </font>
    <font>
      <sz val="8"/>
      <name val="Courier"/>
      <family val="3"/>
    </font>
    <font>
      <sz val="12"/>
      <color indexed="10"/>
      <name val="Times New Roman"/>
      <family val="1"/>
    </font>
    <font>
      <b/>
      <u val="single"/>
      <sz val="12"/>
      <name val="Times New Roman"/>
      <family val="1"/>
    </font>
    <font>
      <b/>
      <sz val="14"/>
      <name val="Courier"/>
      <family val="3"/>
    </font>
    <font>
      <u val="single"/>
      <sz val="12"/>
      <color indexed="12"/>
      <name val="Courier"/>
      <family val="3"/>
    </font>
    <font>
      <sz val="8"/>
      <name val="Times New Roman"/>
      <family val="1"/>
    </font>
    <font>
      <sz val="12"/>
      <name val="Courier New"/>
      <family val="3"/>
    </font>
    <font>
      <b/>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i/>
      <sz val="12"/>
      <name val="Times New Roman"/>
      <family val="1"/>
    </font>
    <font>
      <i/>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rgb="FFFFFFC0"/>
        <bgColor indexed="64"/>
      </patternFill>
    </fill>
    <fill>
      <patternFill patternType="solid">
        <fgColor rgb="FF00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3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93">
    <xf numFmtId="0" fontId="0" fillId="0" borderId="0" xfId="0" applyAlignment="1">
      <alignment/>
    </xf>
    <xf numFmtId="0" fontId="4" fillId="0" borderId="0" xfId="0" applyFont="1" applyAlignment="1">
      <alignment/>
    </xf>
    <xf numFmtId="0" fontId="4" fillId="0" borderId="0" xfId="0" applyFont="1" applyAlignment="1" applyProtection="1">
      <alignment/>
      <protection locked="0"/>
    </xf>
    <xf numFmtId="0" fontId="4" fillId="0" borderId="0" xfId="0" applyFont="1" applyAlignment="1" applyProtection="1">
      <alignment horizontal="left"/>
      <protection locked="0"/>
    </xf>
    <xf numFmtId="0" fontId="4" fillId="33" borderId="0" xfId="0" applyFont="1" applyFill="1" applyAlignment="1" applyProtection="1">
      <alignment/>
      <protection locked="0"/>
    </xf>
    <xf numFmtId="165" fontId="4" fillId="0" borderId="0" xfId="0" applyNumberFormat="1" applyFont="1" applyAlignment="1" applyProtection="1">
      <alignment/>
      <protection locked="0"/>
    </xf>
    <xf numFmtId="3" fontId="4" fillId="33" borderId="10"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right"/>
      <protection/>
    </xf>
    <xf numFmtId="0" fontId="4" fillId="34" borderId="0" xfId="0" applyFont="1" applyFill="1" applyAlignment="1" applyProtection="1">
      <alignment horizontal="left"/>
      <protection/>
    </xf>
    <xf numFmtId="0" fontId="4" fillId="34" borderId="0" xfId="0" applyFont="1" applyFill="1" applyAlignment="1" applyProtection="1">
      <alignment horizontal="center"/>
      <protection/>
    </xf>
    <xf numFmtId="0" fontId="4" fillId="34" borderId="0" xfId="0" applyFont="1" applyFill="1" applyBorder="1" applyAlignment="1" applyProtection="1">
      <alignment horizontal="fill"/>
      <protection/>
    </xf>
    <xf numFmtId="0" fontId="4" fillId="34" borderId="11" xfId="0" applyFont="1" applyFill="1" applyBorder="1" applyAlignment="1" applyProtection="1">
      <alignment horizontal="center"/>
      <protection/>
    </xf>
    <xf numFmtId="0" fontId="4" fillId="34" borderId="12" xfId="0" applyFont="1" applyFill="1" applyBorder="1" applyAlignment="1" applyProtection="1">
      <alignment horizontal="left"/>
      <protection/>
    </xf>
    <xf numFmtId="0" fontId="4" fillId="34" borderId="12" xfId="0" applyFont="1" applyFill="1" applyBorder="1" applyAlignment="1" applyProtection="1">
      <alignment/>
      <protection/>
    </xf>
    <xf numFmtId="0" fontId="4" fillId="34" borderId="13" xfId="0" applyFont="1" applyFill="1" applyBorder="1" applyAlignment="1" applyProtection="1">
      <alignment horizontal="center"/>
      <protection/>
    </xf>
    <xf numFmtId="3" fontId="4" fillId="34" borderId="10" xfId="0" applyNumberFormat="1"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0" fontId="4" fillId="34" borderId="0" xfId="0" applyFont="1" applyFill="1" applyBorder="1" applyAlignment="1" applyProtection="1">
      <alignment/>
      <protection/>
    </xf>
    <xf numFmtId="0" fontId="4" fillId="34" borderId="0" xfId="0" applyFont="1" applyFill="1" applyAlignment="1" applyProtection="1">
      <alignment horizontal="fill"/>
      <protection/>
    </xf>
    <xf numFmtId="0" fontId="4" fillId="34" borderId="12" xfId="0" applyFont="1" applyFill="1" applyBorder="1" applyAlignment="1" applyProtection="1">
      <alignment horizontal="fill"/>
      <protection/>
    </xf>
    <xf numFmtId="0" fontId="4" fillId="34" borderId="0" xfId="0" applyFont="1" applyFill="1" applyAlignment="1" applyProtection="1">
      <alignment horizontal="centerContinuous"/>
      <protection/>
    </xf>
    <xf numFmtId="0" fontId="4" fillId="34" borderId="16" xfId="0" applyFont="1" applyFill="1" applyBorder="1" applyAlignment="1" applyProtection="1">
      <alignment horizontal="center"/>
      <protection/>
    </xf>
    <xf numFmtId="0" fontId="4" fillId="34" borderId="0" xfId="0" applyFont="1" applyFill="1" applyBorder="1" applyAlignment="1" applyProtection="1">
      <alignment horizontal="left"/>
      <protection/>
    </xf>
    <xf numFmtId="0" fontId="0" fillId="34" borderId="0" xfId="0" applyFill="1" applyBorder="1" applyAlignment="1">
      <alignment/>
    </xf>
    <xf numFmtId="0" fontId="4" fillId="34" borderId="0" xfId="0" applyFont="1" applyFill="1" applyAlignment="1" applyProtection="1">
      <alignment/>
      <protection locked="0"/>
    </xf>
    <xf numFmtId="0" fontId="4" fillId="34" borderId="17" xfId="0" applyFont="1" applyFill="1" applyBorder="1" applyAlignment="1" applyProtection="1">
      <alignment/>
      <protection/>
    </xf>
    <xf numFmtId="0" fontId="0" fillId="34" borderId="0" xfId="0" applyFill="1" applyAlignment="1">
      <alignment/>
    </xf>
    <xf numFmtId="0" fontId="4" fillId="33" borderId="0" xfId="0" applyFont="1" applyFill="1" applyAlignment="1">
      <alignment/>
    </xf>
    <xf numFmtId="0" fontId="5" fillId="0" borderId="0" xfId="0" applyFont="1" applyAlignment="1">
      <alignment horizontal="center"/>
    </xf>
    <xf numFmtId="0" fontId="4" fillId="0" borderId="0" xfId="0" applyFont="1" applyAlignment="1">
      <alignment/>
    </xf>
    <xf numFmtId="37" fontId="5" fillId="34" borderId="0" xfId="0" applyNumberFormat="1" applyFont="1" applyFill="1" applyAlignment="1" applyProtection="1">
      <alignment horizontal="left"/>
      <protection/>
    </xf>
    <xf numFmtId="0" fontId="0" fillId="34" borderId="0" xfId="0" applyFont="1" applyFill="1" applyAlignment="1">
      <alignment/>
    </xf>
    <xf numFmtId="0" fontId="4" fillId="34" borderId="18" xfId="0" applyFont="1" applyFill="1" applyBorder="1" applyAlignment="1" applyProtection="1">
      <alignment/>
      <protection/>
    </xf>
    <xf numFmtId="0" fontId="4" fillId="34" borderId="18" xfId="0" applyFont="1" applyFill="1" applyBorder="1" applyAlignment="1" applyProtection="1">
      <alignment horizontal="center"/>
      <protection/>
    </xf>
    <xf numFmtId="3" fontId="4" fillId="34" borderId="0" xfId="0" applyNumberFormat="1" applyFont="1" applyFill="1" applyBorder="1" applyAlignment="1" applyProtection="1">
      <alignment horizontal="center"/>
      <protection/>
    </xf>
    <xf numFmtId="2" fontId="4" fillId="34" borderId="0" xfId="0" applyNumberFormat="1" applyFont="1" applyFill="1" applyBorder="1" applyAlignment="1" applyProtection="1">
      <alignment horizontal="center"/>
      <protection locked="0"/>
    </xf>
    <xf numFmtId="0" fontId="5" fillId="34" borderId="0" xfId="0" applyNumberFormat="1" applyFont="1" applyFill="1" applyAlignment="1" applyProtection="1">
      <alignment horizontal="right"/>
      <protection/>
    </xf>
    <xf numFmtId="0" fontId="4" fillId="33" borderId="12" xfId="0" applyFont="1" applyFill="1" applyBorder="1" applyAlignment="1" applyProtection="1">
      <alignment/>
      <protection locked="0"/>
    </xf>
    <xf numFmtId="0" fontId="0" fillId="34" borderId="0" xfId="0" applyFill="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34" borderId="19" xfId="0" applyFont="1" applyFill="1" applyBorder="1" applyAlignment="1" applyProtection="1">
      <alignment horizontal="center"/>
      <protection/>
    </xf>
    <xf numFmtId="0" fontId="4" fillId="34" borderId="17" xfId="0" applyFont="1" applyFill="1" applyBorder="1" applyAlignment="1" applyProtection="1">
      <alignment horizontal="center"/>
      <protection/>
    </xf>
    <xf numFmtId="0" fontId="4" fillId="33" borderId="20" xfId="0" applyFont="1" applyFill="1" applyBorder="1" applyAlignment="1" applyProtection="1">
      <alignment/>
      <protection locked="0"/>
    </xf>
    <xf numFmtId="0" fontId="4" fillId="34" borderId="21" xfId="0" applyFont="1" applyFill="1" applyBorder="1" applyAlignment="1" applyProtection="1">
      <alignment horizontal="left"/>
      <protection/>
    </xf>
    <xf numFmtId="0" fontId="4" fillId="34" borderId="22" xfId="0" applyFont="1" applyFill="1" applyBorder="1" applyAlignment="1" applyProtection="1">
      <alignment horizontal="left"/>
      <protection/>
    </xf>
    <xf numFmtId="3" fontId="4" fillId="33" borderId="23" xfId="0" applyNumberFormat="1" applyFont="1" applyFill="1" applyBorder="1" applyAlignment="1" applyProtection="1">
      <alignment/>
      <protection locked="0"/>
    </xf>
    <xf numFmtId="0" fontId="4" fillId="33" borderId="22" xfId="0" applyFont="1" applyFill="1" applyBorder="1" applyAlignment="1" applyProtection="1">
      <alignment horizontal="left"/>
      <protection locked="0"/>
    </xf>
    <xf numFmtId="0" fontId="4" fillId="33" borderId="22" xfId="0" applyFont="1" applyFill="1" applyBorder="1" applyAlignment="1" applyProtection="1">
      <alignment/>
      <protection locked="0"/>
    </xf>
    <xf numFmtId="37" fontId="5" fillId="34" borderId="22" xfId="0" applyNumberFormat="1" applyFont="1" applyFill="1" applyBorder="1" applyAlignment="1" applyProtection="1">
      <alignment horizontal="left"/>
      <protection/>
    </xf>
    <xf numFmtId="3" fontId="4" fillId="34" borderId="23" xfId="0" applyNumberFormat="1" applyFont="1" applyFill="1" applyBorder="1" applyAlignment="1" applyProtection="1">
      <alignment/>
      <protection/>
    </xf>
    <xf numFmtId="0" fontId="4" fillId="33" borderId="23" xfId="0" applyFont="1" applyFill="1" applyBorder="1" applyAlignment="1" applyProtection="1">
      <alignment/>
      <protection locked="0"/>
    </xf>
    <xf numFmtId="0" fontId="4" fillId="33" borderId="21" xfId="0" applyFont="1" applyFill="1" applyBorder="1" applyAlignment="1" applyProtection="1">
      <alignment/>
      <protection locked="0"/>
    </xf>
    <xf numFmtId="3" fontId="4" fillId="33" borderId="17" xfId="0" applyNumberFormat="1" applyFont="1" applyFill="1" applyBorder="1" applyAlignment="1" applyProtection="1">
      <alignment/>
      <protection locked="0"/>
    </xf>
    <xf numFmtId="3" fontId="4" fillId="34" borderId="19" xfId="0" applyNumberFormat="1" applyFont="1" applyFill="1" applyBorder="1" applyAlignment="1" applyProtection="1">
      <alignment/>
      <protection/>
    </xf>
    <xf numFmtId="0" fontId="4" fillId="34" borderId="20" xfId="0" applyFont="1" applyFill="1" applyBorder="1" applyAlignment="1" applyProtection="1">
      <alignment/>
      <protection/>
    </xf>
    <xf numFmtId="0" fontId="4" fillId="33" borderId="20" xfId="0" applyFont="1" applyFill="1" applyBorder="1" applyAlignment="1" applyProtection="1">
      <alignment/>
      <protection/>
    </xf>
    <xf numFmtId="0" fontId="4" fillId="34" borderId="23" xfId="0" applyFont="1" applyFill="1" applyBorder="1" applyAlignment="1" applyProtection="1">
      <alignment/>
      <protection/>
    </xf>
    <xf numFmtId="0" fontId="4" fillId="33" borderId="23" xfId="0" applyFont="1" applyFill="1" applyBorder="1" applyAlignment="1" applyProtection="1">
      <alignment/>
      <protection/>
    </xf>
    <xf numFmtId="3" fontId="4" fillId="34" borderId="17" xfId="0" applyNumberFormat="1" applyFont="1" applyFill="1" applyBorder="1" applyAlignment="1" applyProtection="1">
      <alignment/>
      <protection/>
    </xf>
    <xf numFmtId="37" fontId="5" fillId="34" borderId="21" xfId="0" applyNumberFormat="1" applyFont="1" applyFill="1" applyBorder="1" applyAlignment="1" applyProtection="1">
      <alignment horizontal="left"/>
      <protection/>
    </xf>
    <xf numFmtId="3" fontId="5" fillId="35" borderId="10" xfId="0" applyNumberFormat="1" applyFont="1" applyFill="1" applyBorder="1" applyAlignment="1" applyProtection="1">
      <alignment/>
      <protection/>
    </xf>
    <xf numFmtId="3" fontId="4" fillId="35" borderId="10" xfId="0" applyNumberFormat="1" applyFont="1" applyFill="1" applyBorder="1" applyAlignment="1" applyProtection="1">
      <alignment/>
      <protection/>
    </xf>
    <xf numFmtId="3" fontId="5" fillId="35" borderId="23" xfId="0" applyNumberFormat="1" applyFont="1" applyFill="1" applyBorder="1" applyAlignment="1" applyProtection="1">
      <alignment/>
      <protection/>
    </xf>
    <xf numFmtId="0" fontId="4" fillId="33" borderId="17" xfId="0" applyFont="1" applyFill="1" applyBorder="1" applyAlignment="1" applyProtection="1">
      <alignment/>
      <protection/>
    </xf>
    <xf numFmtId="3" fontId="4" fillId="35" borderId="23" xfId="0" applyNumberFormat="1" applyFont="1" applyFill="1" applyBorder="1" applyAlignment="1" applyProtection="1">
      <alignment/>
      <protection/>
    </xf>
    <xf numFmtId="0" fontId="4" fillId="34" borderId="14" xfId="0" applyFont="1" applyFill="1" applyBorder="1" applyAlignment="1" applyProtection="1">
      <alignment horizontal="left"/>
      <protection/>
    </xf>
    <xf numFmtId="3" fontId="4" fillId="34" borderId="13" xfId="0" applyNumberFormat="1" applyFont="1" applyFill="1" applyBorder="1" applyAlignment="1" applyProtection="1">
      <alignment/>
      <protection/>
    </xf>
    <xf numFmtId="3" fontId="5" fillId="35" borderId="17" xfId="0" applyNumberFormat="1" applyFont="1" applyFill="1" applyBorder="1" applyAlignment="1" applyProtection="1">
      <alignment/>
      <protection/>
    </xf>
    <xf numFmtId="0" fontId="4" fillId="34" borderId="0" xfId="0" applyNumberFormat="1" applyFont="1" applyFill="1" applyAlignment="1" applyProtection="1">
      <alignment horizontal="right"/>
      <protection/>
    </xf>
    <xf numFmtId="0" fontId="8" fillId="34" borderId="0" xfId="0" applyFont="1" applyFill="1" applyAlignment="1" applyProtection="1">
      <alignment horizontal="center"/>
      <protection/>
    </xf>
    <xf numFmtId="0" fontId="4" fillId="0" borderId="0" xfId="0" applyFont="1" applyFill="1" applyAlignment="1" applyProtection="1">
      <alignment/>
      <protection locked="0"/>
    </xf>
    <xf numFmtId="0" fontId="4" fillId="34" borderId="0" xfId="0" applyFont="1" applyFill="1" applyAlignment="1">
      <alignment/>
    </xf>
    <xf numFmtId="0" fontId="9" fillId="34" borderId="0" xfId="0" applyFont="1" applyFill="1" applyAlignment="1">
      <alignment horizontal="center"/>
    </xf>
    <xf numFmtId="0" fontId="5" fillId="0" borderId="0" xfId="0" applyFont="1" applyAlignment="1">
      <alignment/>
    </xf>
    <xf numFmtId="0" fontId="0" fillId="0" borderId="0" xfId="0" applyFill="1" applyAlignment="1">
      <alignment/>
    </xf>
    <xf numFmtId="0" fontId="6" fillId="34" borderId="0" xfId="0" applyFont="1" applyFill="1" applyAlignment="1" applyProtection="1">
      <alignment horizontal="center"/>
      <protection/>
    </xf>
    <xf numFmtId="0" fontId="4" fillId="36" borderId="0" xfId="0" applyFont="1" applyFill="1" applyAlignment="1" applyProtection="1">
      <alignment/>
      <protection locked="0"/>
    </xf>
    <xf numFmtId="0" fontId="4" fillId="36" borderId="0" xfId="0" applyFont="1" applyFill="1" applyAlignment="1" applyProtection="1">
      <alignment/>
      <protection/>
    </xf>
    <xf numFmtId="0" fontId="4" fillId="36" borderId="0" xfId="0" applyFont="1" applyFill="1" applyBorder="1" applyAlignment="1" applyProtection="1">
      <alignment/>
      <protection locked="0"/>
    </xf>
    <xf numFmtId="0" fontId="4" fillId="34" borderId="12" xfId="0" applyFont="1" applyFill="1" applyBorder="1" applyAlignment="1" applyProtection="1">
      <alignment horizontal="center"/>
      <protection locked="0"/>
    </xf>
    <xf numFmtId="0" fontId="4" fillId="34" borderId="0" xfId="0" applyFont="1" applyFill="1" applyAlignment="1" applyProtection="1">
      <alignment horizontal="left"/>
      <protection locked="0"/>
    </xf>
    <xf numFmtId="0" fontId="4" fillId="37" borderId="12" xfId="0" applyFont="1" applyFill="1" applyBorder="1" applyAlignment="1" applyProtection="1">
      <alignment/>
      <protection locked="0"/>
    </xf>
    <xf numFmtId="0" fontId="4" fillId="37" borderId="20" xfId="0" applyFont="1" applyFill="1" applyBorder="1" applyAlignment="1" applyProtection="1">
      <alignment/>
      <protection locked="0"/>
    </xf>
    <xf numFmtId="0" fontId="4" fillId="37" borderId="20" xfId="0" applyFont="1" applyFill="1" applyBorder="1" applyAlignment="1" applyProtection="1">
      <alignment horizontal="fill"/>
      <protection locked="0"/>
    </xf>
    <xf numFmtId="0" fontId="10" fillId="36" borderId="0" xfId="0" applyFont="1" applyFill="1" applyAlignment="1">
      <alignment horizontal="center"/>
    </xf>
    <xf numFmtId="0" fontId="4" fillId="34" borderId="10" xfId="0" applyFont="1" applyFill="1" applyBorder="1" applyAlignment="1" applyProtection="1">
      <alignment vertical="center"/>
      <protection/>
    </xf>
    <xf numFmtId="0" fontId="4" fillId="34" borderId="0" xfId="0" applyFont="1" applyFill="1" applyAlignment="1">
      <alignment vertical="center"/>
    </xf>
    <xf numFmtId="37" fontId="4" fillId="34" borderId="10"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4" fillId="34" borderId="0" xfId="0" applyFont="1" applyFill="1" applyAlignment="1" applyProtection="1">
      <alignment horizontal="right" vertical="center"/>
      <protection/>
    </xf>
    <xf numFmtId="0" fontId="4" fillId="34" borderId="0" xfId="0" applyFont="1" applyFill="1" applyAlignment="1">
      <alignment horizontal="center" vertical="center"/>
    </xf>
    <xf numFmtId="0" fontId="4" fillId="34" borderId="11" xfId="0"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locked="0"/>
    </xf>
    <xf numFmtId="0" fontId="4" fillId="34" borderId="16" xfId="0"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6" fillId="0" borderId="0" xfId="0" applyFont="1" applyAlignment="1">
      <alignment horizontal="center"/>
    </xf>
    <xf numFmtId="0" fontId="13" fillId="0" borderId="0" xfId="305">
      <alignment/>
      <protection/>
    </xf>
    <xf numFmtId="0" fontId="4" fillId="0" borderId="0" xfId="305" applyFont="1" applyAlignment="1">
      <alignment horizontal="left" vertical="center"/>
      <protection/>
    </xf>
    <xf numFmtId="0" fontId="13" fillId="0" borderId="0" xfId="305" applyNumberFormat="1" applyFont="1" applyAlignment="1">
      <alignment horizontal="left" vertical="center"/>
      <protection/>
    </xf>
    <xf numFmtId="49" fontId="4" fillId="33" borderId="0" xfId="305" applyNumberFormat="1" applyFont="1" applyFill="1" applyAlignment="1" applyProtection="1">
      <alignment horizontal="left" vertical="center"/>
      <protection locked="0"/>
    </xf>
    <xf numFmtId="177" fontId="12" fillId="0" borderId="0" xfId="305" applyNumberFormat="1" applyFont="1" applyAlignment="1">
      <alignment horizontal="left" vertical="center"/>
      <protection/>
    </xf>
    <xf numFmtId="49" fontId="4" fillId="0" borderId="0" xfId="305" applyNumberFormat="1" applyFont="1" applyAlignment="1">
      <alignment horizontal="left" vertical="center"/>
      <protection/>
    </xf>
    <xf numFmtId="0" fontId="12" fillId="0" borderId="0" xfId="305" applyFont="1" applyAlignment="1">
      <alignment horizontal="left" vertical="center"/>
      <protection/>
    </xf>
    <xf numFmtId="178" fontId="12" fillId="0" borderId="0" xfId="305" applyNumberFormat="1" applyFont="1" applyAlignment="1">
      <alignment horizontal="left" vertical="center"/>
      <protection/>
    </xf>
    <xf numFmtId="0" fontId="4" fillId="33" borderId="0" xfId="305" applyFont="1" applyFill="1" applyAlignment="1" applyProtection="1">
      <alignment horizontal="left" vertical="center"/>
      <protection locked="0"/>
    </xf>
    <xf numFmtId="0" fontId="13" fillId="33" borderId="0" xfId="305" applyFill="1" applyAlignment="1" applyProtection="1">
      <alignment horizontal="left" vertical="center"/>
      <protection locked="0"/>
    </xf>
    <xf numFmtId="0" fontId="0" fillId="0" borderId="0" xfId="0" applyFont="1" applyAlignment="1">
      <alignment/>
    </xf>
    <xf numFmtId="0" fontId="4" fillId="0" borderId="0" xfId="0" applyFont="1" applyAlignment="1">
      <alignment wrapText="1"/>
    </xf>
    <xf numFmtId="37" fontId="4" fillId="36" borderId="0" xfId="0" applyNumberFormat="1" applyFont="1" applyFill="1" applyAlignment="1" applyProtection="1">
      <alignment/>
      <protection locked="0"/>
    </xf>
    <xf numFmtId="0" fontId="4" fillId="34" borderId="19" xfId="0" applyFont="1" applyFill="1" applyBorder="1" applyAlignment="1" applyProtection="1">
      <alignment horizontal="center" vertical="center"/>
      <protection/>
    </xf>
    <xf numFmtId="0" fontId="4" fillId="34" borderId="18" xfId="0"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67" fontId="4" fillId="34" borderId="10" xfId="0" applyNumberFormat="1" applyFont="1" applyFill="1" applyBorder="1" applyAlignment="1" applyProtection="1">
      <alignment horizontal="center" vertical="center"/>
      <protection/>
    </xf>
    <xf numFmtId="167" fontId="4" fillId="34" borderId="23" xfId="0" applyNumberFormat="1" applyFont="1" applyFill="1" applyBorder="1" applyAlignment="1" applyProtection="1">
      <alignment horizontal="center" vertical="center"/>
      <protection/>
    </xf>
    <xf numFmtId="0" fontId="4" fillId="33" borderId="0" xfId="0" applyFont="1" applyFill="1" applyAlignment="1" applyProtection="1">
      <alignment horizontal="left" vertical="center"/>
      <protection locked="0"/>
    </xf>
    <xf numFmtId="0" fontId="4" fillId="34" borderId="0" xfId="0" applyNumberFormat="1" applyFont="1" applyFill="1" applyAlignment="1" applyProtection="1">
      <alignment horizontal="left" vertical="center"/>
      <protection/>
    </xf>
    <xf numFmtId="0" fontId="4" fillId="34" borderId="0" xfId="0" applyNumberFormat="1" applyFont="1" applyFill="1" applyAlignment="1" applyProtection="1">
      <alignment horizontal="right" vertical="center"/>
      <protection/>
    </xf>
    <xf numFmtId="3" fontId="4" fillId="35" borderId="10"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5" fillId="34" borderId="10" xfId="0" applyFont="1" applyFill="1" applyBorder="1" applyAlignment="1" applyProtection="1">
      <alignment horizontal="left" vertical="center"/>
      <protection/>
    </xf>
    <xf numFmtId="0" fontId="9" fillId="34" borderId="10" xfId="0" applyFont="1" applyFill="1" applyBorder="1" applyAlignment="1" applyProtection="1">
      <alignment horizontal="center"/>
      <protection/>
    </xf>
    <xf numFmtId="0" fontId="4" fillId="33" borderId="10" xfId="0" applyNumberFormat="1" applyFont="1" applyFill="1" applyBorder="1" applyAlignment="1" applyProtection="1">
      <alignment horizontal="center" vertical="center"/>
      <protection locked="0"/>
    </xf>
    <xf numFmtId="0" fontId="4" fillId="36" borderId="23" xfId="0" applyFont="1" applyFill="1" applyBorder="1" applyAlignment="1" applyProtection="1">
      <alignment/>
      <protection/>
    </xf>
    <xf numFmtId="0" fontId="4" fillId="34" borderId="22" xfId="64" applyNumberFormat="1" applyFont="1" applyFill="1" applyBorder="1" applyAlignment="1" applyProtection="1">
      <alignment horizontal="left" vertical="center"/>
      <protection/>
    </xf>
    <xf numFmtId="0" fontId="54" fillId="0" borderId="0" xfId="0" applyFont="1" applyAlignment="1">
      <alignment/>
    </xf>
    <xf numFmtId="0" fontId="4" fillId="0" borderId="0" xfId="0" applyFont="1" applyFill="1" applyAlignment="1">
      <alignment/>
    </xf>
    <xf numFmtId="0" fontId="4" fillId="0" borderId="0" xfId="74" applyFont="1" applyAlignment="1">
      <alignment vertical="center" wrapText="1"/>
      <protection/>
    </xf>
    <xf numFmtId="49" fontId="4" fillId="34" borderId="12" xfId="0" applyNumberFormat="1" applyFont="1" applyFill="1" applyBorder="1" applyAlignment="1" applyProtection="1">
      <alignment horizontal="center"/>
      <protection locked="0"/>
    </xf>
    <xf numFmtId="0" fontId="4" fillId="0" borderId="0" xfId="306" applyFont="1" applyAlignment="1">
      <alignment horizontal="left" vertical="center"/>
      <protection/>
    </xf>
    <xf numFmtId="0" fontId="55" fillId="0" borderId="0" xfId="0" applyFont="1" applyAlignment="1">
      <alignment/>
    </xf>
    <xf numFmtId="0" fontId="56" fillId="0" borderId="0" xfId="306" applyFont="1">
      <alignment/>
      <protection/>
    </xf>
    <xf numFmtId="177" fontId="57" fillId="0" borderId="0" xfId="306" applyNumberFormat="1" applyFont="1" applyAlignment="1">
      <alignment horizontal="left" vertical="center"/>
      <protection/>
    </xf>
    <xf numFmtId="0" fontId="57" fillId="0" borderId="0" xfId="306" applyNumberFormat="1" applyFont="1" applyAlignment="1">
      <alignment horizontal="left" vertical="center"/>
      <protection/>
    </xf>
    <xf numFmtId="1" fontId="57" fillId="0" borderId="0" xfId="306" applyNumberFormat="1" applyFont="1" applyAlignment="1">
      <alignment horizontal="left" vertical="center"/>
      <protection/>
    </xf>
    <xf numFmtId="0" fontId="58" fillId="0" borderId="0" xfId="306" applyFont="1" applyAlignment="1">
      <alignment horizontal="left" vertical="center"/>
      <protection/>
    </xf>
    <xf numFmtId="0" fontId="4" fillId="0" borderId="0" xfId="0" applyFont="1" applyBorder="1" applyAlignment="1">
      <alignment/>
    </xf>
    <xf numFmtId="0" fontId="4" fillId="0" borderId="0" xfId="0" applyFont="1" applyFill="1" applyAlignment="1" applyProtection="1">
      <alignment/>
      <protection/>
    </xf>
    <xf numFmtId="49" fontId="4" fillId="33" borderId="10" xfId="0" applyNumberFormat="1" applyFont="1" applyFill="1" applyBorder="1" applyAlignment="1" applyProtection="1">
      <alignment horizontal="center" vertical="center"/>
      <protection locked="0"/>
    </xf>
    <xf numFmtId="167" fontId="4" fillId="33" borderId="10" xfId="0" applyNumberFormat="1" applyFont="1" applyFill="1" applyBorder="1" applyAlignment="1" applyProtection="1">
      <alignment horizontal="center" vertical="center"/>
      <protection locked="0"/>
    </xf>
    <xf numFmtId="3" fontId="4" fillId="33" borderId="10" xfId="0" applyNumberFormat="1" applyFont="1" applyFill="1" applyBorder="1" applyAlignment="1" applyProtection="1">
      <alignment horizontal="center" vertical="center"/>
      <protection locked="0"/>
    </xf>
    <xf numFmtId="0" fontId="9" fillId="34" borderId="0" xfId="0" applyFont="1" applyFill="1" applyAlignment="1">
      <alignment/>
    </xf>
    <xf numFmtId="0" fontId="4" fillId="34" borderId="0" xfId="0" applyFont="1" applyFill="1" applyAlignment="1">
      <alignment/>
    </xf>
    <xf numFmtId="0" fontId="5" fillId="34" borderId="0" xfId="0" applyFont="1" applyFill="1" applyAlignment="1">
      <alignment/>
    </xf>
    <xf numFmtId="0" fontId="4" fillId="0" borderId="0" xfId="305" applyFont="1" applyAlignment="1">
      <alignment horizontal="left" vertical="center" wrapText="1"/>
      <protection/>
    </xf>
    <xf numFmtId="0" fontId="13" fillId="0" borderId="0" xfId="305" applyAlignment="1">
      <alignment horizontal="left" vertical="center" wrapText="1"/>
      <protection/>
    </xf>
    <xf numFmtId="0" fontId="9" fillId="0" borderId="0" xfId="305" applyFont="1" applyAlignment="1">
      <alignment horizontal="left" vertical="center"/>
      <protection/>
    </xf>
    <xf numFmtId="0" fontId="4" fillId="34" borderId="0" xfId="0" applyFont="1" applyFill="1" applyAlignment="1" applyProtection="1">
      <alignment horizontal="center"/>
      <protection/>
    </xf>
    <xf numFmtId="0" fontId="0" fillId="0" borderId="0" xfId="0" applyAlignment="1">
      <alignment/>
    </xf>
    <xf numFmtId="0" fontId="6" fillId="34" borderId="0" xfId="0" applyFont="1" applyFill="1" applyAlignment="1" applyProtection="1">
      <alignment horizontal="center"/>
      <protection/>
    </xf>
    <xf numFmtId="37" fontId="6" fillId="34" borderId="0" xfId="0" applyNumberFormat="1" applyFont="1" applyFill="1" applyAlignment="1" applyProtection="1">
      <alignment horizontal="center"/>
      <protection/>
    </xf>
    <xf numFmtId="0" fontId="4" fillId="34" borderId="14" xfId="0" applyFont="1" applyFill="1" applyBorder="1" applyAlignment="1" applyProtection="1">
      <alignment horizontal="center" vertical="center"/>
      <protection/>
    </xf>
    <xf numFmtId="0" fontId="4" fillId="34" borderId="15" xfId="0" applyFont="1" applyFill="1" applyBorder="1" applyAlignment="1" applyProtection="1">
      <alignment horizontal="center" vertical="center"/>
      <protection/>
    </xf>
    <xf numFmtId="0" fontId="0" fillId="0" borderId="19" xfId="0" applyBorder="1" applyAlignment="1">
      <alignment vertical="center"/>
    </xf>
    <xf numFmtId="0" fontId="4" fillId="34" borderId="2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0" fillId="0" borderId="17" xfId="0" applyBorder="1" applyAlignment="1">
      <alignment vertical="center"/>
    </xf>
    <xf numFmtId="37" fontId="4" fillId="34" borderId="0" xfId="0" applyNumberFormat="1" applyFont="1" applyFill="1" applyAlignment="1" applyProtection="1">
      <alignment horizontal="center"/>
      <protection/>
    </xf>
    <xf numFmtId="0" fontId="10" fillId="0" borderId="0" xfId="0" applyFont="1" applyAlignment="1">
      <alignment horizontal="center"/>
    </xf>
    <xf numFmtId="0" fontId="9" fillId="34" borderId="0" xfId="0" applyFont="1" applyFill="1" applyAlignment="1" applyProtection="1">
      <alignment horizontal="center"/>
      <protection/>
    </xf>
    <xf numFmtId="0" fontId="1" fillId="0" borderId="0" xfId="0" applyFont="1" applyAlignment="1">
      <alignment/>
    </xf>
    <xf numFmtId="0" fontId="4" fillId="34" borderId="21" xfId="0" applyFont="1" applyFill="1" applyBorder="1" applyAlignment="1" applyProtection="1">
      <alignment horizontal="left"/>
      <protection/>
    </xf>
    <xf numFmtId="0" fontId="0" fillId="0" borderId="17" xfId="0" applyBorder="1" applyAlignment="1">
      <alignment/>
    </xf>
    <xf numFmtId="0" fontId="4" fillId="34" borderId="22" xfId="0" applyFont="1" applyFill="1" applyBorder="1" applyAlignment="1" applyProtection="1">
      <alignment horizontal="left"/>
      <protection/>
    </xf>
    <xf numFmtId="0" fontId="0" fillId="0" borderId="23" xfId="0" applyBorder="1" applyAlignment="1">
      <alignment/>
    </xf>
    <xf numFmtId="0" fontId="4" fillId="34" borderId="19" xfId="0" applyFont="1" applyFill="1" applyBorder="1" applyAlignment="1" applyProtection="1">
      <alignment horizontal="center" vertical="center"/>
      <protection/>
    </xf>
    <xf numFmtId="0" fontId="4" fillId="36" borderId="0" xfId="0" applyFont="1" applyFill="1" applyAlignment="1" applyProtection="1">
      <alignment horizontal="center" vertical="center"/>
      <protection locked="0"/>
    </xf>
    <xf numFmtId="0" fontId="0" fillId="0" borderId="0" xfId="0" applyAlignment="1">
      <alignment vertical="center"/>
    </xf>
    <xf numFmtId="0" fontId="4" fillId="34" borderId="0" xfId="0" applyFont="1" applyFill="1" applyAlignment="1" applyProtection="1">
      <alignment horizontal="center" vertical="center"/>
      <protection/>
    </xf>
    <xf numFmtId="0" fontId="0" fillId="0" borderId="0" xfId="0" applyAlignment="1">
      <alignment horizontal="center"/>
    </xf>
    <xf numFmtId="0" fontId="5" fillId="34" borderId="0" xfId="0" applyFont="1" applyFill="1" applyAlignment="1" applyProtection="1">
      <alignment horizontal="center"/>
      <protection/>
    </xf>
    <xf numFmtId="0" fontId="5" fillId="34" borderId="0" xfId="0" applyFont="1" applyFill="1" applyAlignment="1" applyProtection="1">
      <alignment horizontal="center" vertical="center"/>
      <protection/>
    </xf>
    <xf numFmtId="0" fontId="0" fillId="0" borderId="0" xfId="0" applyAlignment="1">
      <alignment horizontal="center" vertical="center"/>
    </xf>
    <xf numFmtId="0" fontId="4" fillId="36" borderId="0" xfId="0" applyFont="1" applyFill="1" applyAlignment="1" applyProtection="1">
      <alignment horizontal="center"/>
      <protection locked="0"/>
    </xf>
    <xf numFmtId="0" fontId="0" fillId="36" borderId="0" xfId="0" applyFill="1" applyAlignment="1">
      <alignment/>
    </xf>
    <xf numFmtId="0" fontId="6" fillId="34" borderId="0" xfId="0" applyFont="1" applyFill="1" applyBorder="1" applyAlignment="1" applyProtection="1">
      <alignment horizontal="center"/>
      <protection/>
    </xf>
    <xf numFmtId="0" fontId="4" fillId="34" borderId="21" xfId="0" applyFont="1" applyFill="1" applyBorder="1" applyAlignment="1" applyProtection="1">
      <alignment horizontal="center"/>
      <protection/>
    </xf>
    <xf numFmtId="0" fontId="4" fillId="34" borderId="12" xfId="0" applyFont="1" applyFill="1" applyBorder="1" applyAlignment="1" applyProtection="1">
      <alignment horizontal="center"/>
      <protection/>
    </xf>
    <xf numFmtId="0" fontId="4" fillId="34" borderId="17" xfId="0" applyFont="1" applyFill="1" applyBorder="1" applyAlignment="1" applyProtection="1">
      <alignment horizontal="center"/>
      <protection/>
    </xf>
    <xf numFmtId="0" fontId="0" fillId="0" borderId="0" xfId="0" applyAlignment="1">
      <alignment wrapText="1"/>
    </xf>
    <xf numFmtId="0" fontId="0" fillId="34" borderId="0" xfId="0" applyFill="1" applyAlignment="1">
      <alignment vertical="center"/>
    </xf>
    <xf numFmtId="0" fontId="4" fillId="34" borderId="11" xfId="0" applyFont="1" applyFill="1" applyBorder="1" applyAlignment="1" applyProtection="1">
      <alignment horizontal="center" vertical="top" wrapText="1"/>
      <protection/>
    </xf>
    <xf numFmtId="0" fontId="0" fillId="0" borderId="13" xfId="0" applyBorder="1" applyAlignment="1">
      <alignment horizontal="center" vertical="top" wrapText="1"/>
    </xf>
    <xf numFmtId="0" fontId="4" fillId="0" borderId="0" xfId="0" applyFont="1" applyAlignment="1">
      <alignment vertical="top" wrapText="1"/>
    </xf>
    <xf numFmtId="0" fontId="5" fillId="0" borderId="0" xfId="0" applyFont="1" applyAlignment="1">
      <alignment horizontal="center" wrapText="1"/>
    </xf>
    <xf numFmtId="0" fontId="4" fillId="0" borderId="0" xfId="0" applyFont="1" applyAlignment="1">
      <alignment vertical="top"/>
    </xf>
    <xf numFmtId="0" fontId="4" fillId="0" borderId="0" xfId="0" applyFont="1" applyAlignment="1">
      <alignment horizontal="left" vertical="top" wrapText="1"/>
    </xf>
    <xf numFmtId="0" fontId="5" fillId="0" borderId="0" xfId="0" applyFont="1" applyAlignment="1">
      <alignment horizontal="center" vertical="top"/>
    </xf>
  </cellXfs>
  <cellStyles count="30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Hyperlink 7 2" xfId="56"/>
    <cellStyle name="Input" xfId="57"/>
    <cellStyle name="Linked Cell" xfId="58"/>
    <cellStyle name="Neutral" xfId="59"/>
    <cellStyle name="Normal 10" xfId="60"/>
    <cellStyle name="Normal 10 2" xfId="61"/>
    <cellStyle name="Normal 10 3" xfId="62"/>
    <cellStyle name="Normal 10 4" xfId="63"/>
    <cellStyle name="Normal 10 5" xfId="64"/>
    <cellStyle name="Normal 10 6" xfId="65"/>
    <cellStyle name="Normal 11" xfId="66"/>
    <cellStyle name="Normal 11 2" xfId="67"/>
    <cellStyle name="Normal 11 3" xfId="68"/>
    <cellStyle name="Normal 11 4" xfId="69"/>
    <cellStyle name="Normal 12" xfId="70"/>
    <cellStyle name="Normal 12 10" xfId="71"/>
    <cellStyle name="Normal 12 11" xfId="72"/>
    <cellStyle name="Normal 12 12" xfId="73"/>
    <cellStyle name="Normal 12 2" xfId="74"/>
    <cellStyle name="Normal 12 2 2" xfId="75"/>
    <cellStyle name="Normal 12 3" xfId="76"/>
    <cellStyle name="Normal 12 4" xfId="77"/>
    <cellStyle name="Normal 12 5" xfId="78"/>
    <cellStyle name="Normal 12 6" xfId="79"/>
    <cellStyle name="Normal 12 7" xfId="80"/>
    <cellStyle name="Normal 12 8" xfId="81"/>
    <cellStyle name="Normal 12 9" xfId="82"/>
    <cellStyle name="Normal 13" xfId="83"/>
    <cellStyle name="Normal 13 10" xfId="84"/>
    <cellStyle name="Normal 13 11" xfId="85"/>
    <cellStyle name="Normal 13 12" xfId="86"/>
    <cellStyle name="Normal 13 2" xfId="87"/>
    <cellStyle name="Normal 13 2 2" xfId="88"/>
    <cellStyle name="Normal 13 3" xfId="89"/>
    <cellStyle name="Normal 13 4" xfId="90"/>
    <cellStyle name="Normal 13 5" xfId="91"/>
    <cellStyle name="Normal 13 6" xfId="92"/>
    <cellStyle name="Normal 13 7" xfId="93"/>
    <cellStyle name="Normal 13 8" xfId="94"/>
    <cellStyle name="Normal 13 9" xfId="95"/>
    <cellStyle name="Normal 14" xfId="96"/>
    <cellStyle name="Normal 14 2" xfId="97"/>
    <cellStyle name="Normal 14 3" xfId="98"/>
    <cellStyle name="Normal 14 4" xfId="99"/>
    <cellStyle name="Normal 14 5" xfId="100"/>
    <cellStyle name="Normal 14 6" xfId="101"/>
    <cellStyle name="Normal 15" xfId="102"/>
    <cellStyle name="Normal 15 2" xfId="103"/>
    <cellStyle name="Normal 15 3" xfId="104"/>
    <cellStyle name="Normal 15 4" xfId="105"/>
    <cellStyle name="Normal 16" xfId="106"/>
    <cellStyle name="Normal 16 2" xfId="107"/>
    <cellStyle name="Normal 16 3" xfId="108"/>
    <cellStyle name="Normal 16 4" xfId="109"/>
    <cellStyle name="Normal 17" xfId="110"/>
    <cellStyle name="Normal 17 2" xfId="111"/>
    <cellStyle name="Normal 17 3" xfId="112"/>
    <cellStyle name="Normal 17 4" xfId="113"/>
    <cellStyle name="Normal 18" xfId="114"/>
    <cellStyle name="Normal 18 2" xfId="115"/>
    <cellStyle name="Normal 18 2 2" xfId="116"/>
    <cellStyle name="Normal 18 2 3" xfId="117"/>
    <cellStyle name="Normal 18 3" xfId="118"/>
    <cellStyle name="Normal 18 4" xfId="119"/>
    <cellStyle name="Normal 18 5" xfId="120"/>
    <cellStyle name="Normal 18 6" xfId="121"/>
    <cellStyle name="Normal 18 7" xfId="122"/>
    <cellStyle name="Normal 19" xfId="123"/>
    <cellStyle name="Normal 19 2" xfId="124"/>
    <cellStyle name="Normal 19 2 2" xfId="125"/>
    <cellStyle name="Normal 19 2 3" xfId="126"/>
    <cellStyle name="Normal 19 3" xfId="127"/>
    <cellStyle name="Normal 19 4" xfId="128"/>
    <cellStyle name="Normal 19 5" xfId="129"/>
    <cellStyle name="Normal 19 6" xfId="130"/>
    <cellStyle name="Normal 2" xfId="131"/>
    <cellStyle name="Normal 2 10" xfId="132"/>
    <cellStyle name="Normal 2 10 10" xfId="133"/>
    <cellStyle name="Normal 2 10 2" xfId="134"/>
    <cellStyle name="Normal 2 10 3" xfId="135"/>
    <cellStyle name="Normal 2 10 4" xfId="136"/>
    <cellStyle name="Normal 2 10 5" xfId="137"/>
    <cellStyle name="Normal 2 10 6" xfId="138"/>
    <cellStyle name="Normal 2 10 7" xfId="139"/>
    <cellStyle name="Normal 2 10 8" xfId="140"/>
    <cellStyle name="Normal 2 10 9" xfId="141"/>
    <cellStyle name="Normal 2 11" xfId="142"/>
    <cellStyle name="Normal 2 11 10" xfId="143"/>
    <cellStyle name="Normal 2 11 2" xfId="144"/>
    <cellStyle name="Normal 2 11 3" xfId="145"/>
    <cellStyle name="Normal 2 11 4" xfId="146"/>
    <cellStyle name="Normal 2 11 5" xfId="147"/>
    <cellStyle name="Normal 2 11 6" xfId="148"/>
    <cellStyle name="Normal 2 11 7" xfId="149"/>
    <cellStyle name="Normal 2 11 8" xfId="150"/>
    <cellStyle name="Normal 2 11 9" xfId="151"/>
    <cellStyle name="Normal 2 12" xfId="152"/>
    <cellStyle name="Normal 2 13" xfId="153"/>
    <cellStyle name="Normal 2 14" xfId="154"/>
    <cellStyle name="Normal 2 15" xfId="155"/>
    <cellStyle name="Normal 2 2" xfId="156"/>
    <cellStyle name="Normal 2 2 10" xfId="157"/>
    <cellStyle name="Normal 2 2 10 2" xfId="158"/>
    <cellStyle name="Normal 2 2 11" xfId="159"/>
    <cellStyle name="Normal 2 2 12" xfId="160"/>
    <cellStyle name="Normal 2 2 13" xfId="161"/>
    <cellStyle name="Normal 2 2 14" xfId="162"/>
    <cellStyle name="Normal 2 2 15" xfId="163"/>
    <cellStyle name="Normal 2 2 16" xfId="164"/>
    <cellStyle name="Normal 2 2 17" xfId="165"/>
    <cellStyle name="Normal 2 2 18" xfId="166"/>
    <cellStyle name="Normal 2 2 19" xfId="167"/>
    <cellStyle name="Normal 2 2 2" xfId="168"/>
    <cellStyle name="Normal 2 2 2 2" xfId="169"/>
    <cellStyle name="Normal 2 2 2 3" xfId="170"/>
    <cellStyle name="Normal 2 2 2 4" xfId="171"/>
    <cellStyle name="Normal 2 2 2 5" xfId="172"/>
    <cellStyle name="Normal 2 2 2 6" xfId="173"/>
    <cellStyle name="Normal 2 2 2 7" xfId="174"/>
    <cellStyle name="Normal 2 2 2 8" xfId="175"/>
    <cellStyle name="Normal 2 2 20" xfId="176"/>
    <cellStyle name="Normal 2 2 21" xfId="177"/>
    <cellStyle name="Normal 2 2 3" xfId="178"/>
    <cellStyle name="Normal 2 2 3 2" xfId="179"/>
    <cellStyle name="Normal 2 2 4" xfId="180"/>
    <cellStyle name="Normal 2 2 4 2" xfId="181"/>
    <cellStyle name="Normal 2 2 5" xfId="182"/>
    <cellStyle name="Normal 2 2 5 2" xfId="183"/>
    <cellStyle name="Normal 2 2 6" xfId="184"/>
    <cellStyle name="Normal 2 2 6 2" xfId="185"/>
    <cellStyle name="Normal 2 2 7" xfId="186"/>
    <cellStyle name="Normal 2 2 7 2" xfId="187"/>
    <cellStyle name="Normal 2 2 8" xfId="188"/>
    <cellStyle name="Normal 2 2 8 2" xfId="189"/>
    <cellStyle name="Normal 2 2 9" xfId="190"/>
    <cellStyle name="Normal 2 2 9 2" xfId="191"/>
    <cellStyle name="Normal 2 3" xfId="192"/>
    <cellStyle name="Normal 2 3 10" xfId="193"/>
    <cellStyle name="Normal 2 3 11" xfId="194"/>
    <cellStyle name="Normal 2 3 12" xfId="195"/>
    <cellStyle name="Normal 2 3 13" xfId="196"/>
    <cellStyle name="Normal 2 3 14" xfId="197"/>
    <cellStyle name="Normal 2 3 2" xfId="198"/>
    <cellStyle name="Normal 2 3 2 2" xfId="199"/>
    <cellStyle name="Normal 2 3 3" xfId="200"/>
    <cellStyle name="Normal 2 3 3 2" xfId="201"/>
    <cellStyle name="Normal 2 3 4" xfId="202"/>
    <cellStyle name="Normal 2 3 5" xfId="203"/>
    <cellStyle name="Normal 2 3 6" xfId="204"/>
    <cellStyle name="Normal 2 3 7" xfId="205"/>
    <cellStyle name="Normal 2 3 8" xfId="206"/>
    <cellStyle name="Normal 2 3 9" xfId="207"/>
    <cellStyle name="Normal 2 4" xfId="208"/>
    <cellStyle name="Normal 2 4 10" xfId="209"/>
    <cellStyle name="Normal 2 4 11" xfId="210"/>
    <cellStyle name="Normal 2 4 2" xfId="211"/>
    <cellStyle name="Normal 2 4 2 2" xfId="212"/>
    <cellStyle name="Normal 2 4 3" xfId="213"/>
    <cellStyle name="Normal 2 4 3 2" xfId="214"/>
    <cellStyle name="Normal 2 4 4" xfId="215"/>
    <cellStyle name="Normal 2 4 5" xfId="216"/>
    <cellStyle name="Normal 2 4 6" xfId="217"/>
    <cellStyle name="Normal 2 4 7" xfId="218"/>
    <cellStyle name="Normal 2 4 8" xfId="219"/>
    <cellStyle name="Normal 2 4 9" xfId="220"/>
    <cellStyle name="Normal 2 5" xfId="221"/>
    <cellStyle name="Normal 2 5 10" xfId="222"/>
    <cellStyle name="Normal 2 5 11" xfId="223"/>
    <cellStyle name="Normal 2 5 2" xfId="224"/>
    <cellStyle name="Normal 2 5 2 2" xfId="225"/>
    <cellStyle name="Normal 2 5 3" xfId="226"/>
    <cellStyle name="Normal 2 5 3 2" xfId="227"/>
    <cellStyle name="Normal 2 5 4" xfId="228"/>
    <cellStyle name="Normal 2 5 5" xfId="229"/>
    <cellStyle name="Normal 2 5 6" xfId="230"/>
    <cellStyle name="Normal 2 5 7" xfId="231"/>
    <cellStyle name="Normal 2 5 8" xfId="232"/>
    <cellStyle name="Normal 2 5 9" xfId="233"/>
    <cellStyle name="Normal 2 6" xfId="234"/>
    <cellStyle name="Normal 2 6 10" xfId="235"/>
    <cellStyle name="Normal 2 6 11" xfId="236"/>
    <cellStyle name="Normal 2 6 2" xfId="237"/>
    <cellStyle name="Normal 2 6 2 2" xfId="238"/>
    <cellStyle name="Normal 2 6 3" xfId="239"/>
    <cellStyle name="Normal 2 6 3 2" xfId="240"/>
    <cellStyle name="Normal 2 6 4" xfId="241"/>
    <cellStyle name="Normal 2 6 5" xfId="242"/>
    <cellStyle name="Normal 2 6 6" xfId="243"/>
    <cellStyle name="Normal 2 6 7" xfId="244"/>
    <cellStyle name="Normal 2 6 8" xfId="245"/>
    <cellStyle name="Normal 2 6 9" xfId="246"/>
    <cellStyle name="Normal 2 7" xfId="247"/>
    <cellStyle name="Normal 2 7 10" xfId="248"/>
    <cellStyle name="Normal 2 7 2" xfId="249"/>
    <cellStyle name="Normal 2 7 3" xfId="250"/>
    <cellStyle name="Normal 2 7 4" xfId="251"/>
    <cellStyle name="Normal 2 7 5" xfId="252"/>
    <cellStyle name="Normal 2 7 6" xfId="253"/>
    <cellStyle name="Normal 2 7 7" xfId="254"/>
    <cellStyle name="Normal 2 7 8" xfId="255"/>
    <cellStyle name="Normal 2 7 9" xfId="256"/>
    <cellStyle name="Normal 2 8" xfId="257"/>
    <cellStyle name="Normal 2 8 10" xfId="258"/>
    <cellStyle name="Normal 2 8 2" xfId="259"/>
    <cellStyle name="Normal 2 8 3" xfId="260"/>
    <cellStyle name="Normal 2 8 4" xfId="261"/>
    <cellStyle name="Normal 2 8 5" xfId="262"/>
    <cellStyle name="Normal 2 8 6" xfId="263"/>
    <cellStyle name="Normal 2 8 7" xfId="264"/>
    <cellStyle name="Normal 2 8 8" xfId="265"/>
    <cellStyle name="Normal 2 8 9" xfId="266"/>
    <cellStyle name="Normal 2 9" xfId="267"/>
    <cellStyle name="Normal 2 9 10" xfId="268"/>
    <cellStyle name="Normal 2 9 2" xfId="269"/>
    <cellStyle name="Normal 2 9 3" xfId="270"/>
    <cellStyle name="Normal 2 9 4" xfId="271"/>
    <cellStyle name="Normal 2 9 5" xfId="272"/>
    <cellStyle name="Normal 2 9 6" xfId="273"/>
    <cellStyle name="Normal 2 9 7" xfId="274"/>
    <cellStyle name="Normal 2 9 8" xfId="275"/>
    <cellStyle name="Normal 2 9 9" xfId="276"/>
    <cellStyle name="Normal 20" xfId="277"/>
    <cellStyle name="Normal 20 2" xfId="278"/>
    <cellStyle name="Normal 20 3" xfId="279"/>
    <cellStyle name="Normal 22" xfId="280"/>
    <cellStyle name="Normal 22 2" xfId="281"/>
    <cellStyle name="Normal 22 3" xfId="282"/>
    <cellStyle name="Normal 23" xfId="283"/>
    <cellStyle name="Normal 23 2" xfId="284"/>
    <cellStyle name="Normal 23 3" xfId="285"/>
    <cellStyle name="Normal 24" xfId="286"/>
    <cellStyle name="Normal 24 2" xfId="287"/>
    <cellStyle name="Normal 24 3" xfId="288"/>
    <cellStyle name="Normal 25" xfId="289"/>
    <cellStyle name="Normal 25 2" xfId="290"/>
    <cellStyle name="Normal 25 3" xfId="291"/>
    <cellStyle name="Normal 3" xfId="292"/>
    <cellStyle name="Normal 3 2" xfId="293"/>
    <cellStyle name="Normal 3 3" xfId="294"/>
    <cellStyle name="Normal 3 4" xfId="295"/>
    <cellStyle name="Normal 3 5" xfId="296"/>
    <cellStyle name="Normal 3 6" xfId="297"/>
    <cellStyle name="Normal 3 7" xfId="298"/>
    <cellStyle name="Normal 4" xfId="299"/>
    <cellStyle name="Normal 4 2" xfId="300"/>
    <cellStyle name="Normal 5 2" xfId="301"/>
    <cellStyle name="Normal 5 3" xfId="302"/>
    <cellStyle name="Normal 6" xfId="303"/>
    <cellStyle name="Normal 6 2" xfId="304"/>
    <cellStyle name="Normal 7" xfId="305"/>
    <cellStyle name="Normal 7 2" xfId="306"/>
    <cellStyle name="Normal 7 3" xfId="307"/>
    <cellStyle name="Normal 7 4" xfId="308"/>
    <cellStyle name="Normal 8 2" xfId="309"/>
    <cellStyle name="Normal 9" xfId="310"/>
    <cellStyle name="Normal 9 2" xfId="311"/>
    <cellStyle name="Normal 9 3" xfId="312"/>
    <cellStyle name="Normal 9 4" xfId="313"/>
    <cellStyle name="Note" xfId="314"/>
    <cellStyle name="Output" xfId="315"/>
    <cellStyle name="Percent" xfId="316"/>
    <cellStyle name="Title" xfId="317"/>
    <cellStyle name="Total" xfId="318"/>
    <cellStyle name="Warning Text" xfId="3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I55"/>
  <sheetViews>
    <sheetView tabSelected="1" zoomScalePageLayoutView="0" workbookViewId="0" topLeftCell="A1">
      <selection activeCell="K94" sqref="K94"/>
    </sheetView>
  </sheetViews>
  <sheetFormatPr defaultColWidth="8.796875" defaultRowHeight="15"/>
  <cols>
    <col min="1" max="1" width="91.19921875" style="1" customWidth="1"/>
    <col min="2" max="7" width="8.8984375" style="1" customWidth="1"/>
    <col min="8" max="8" width="15.59765625" style="1" customWidth="1"/>
    <col min="9" max="16384" width="8.8984375" style="1" customWidth="1"/>
  </cols>
  <sheetData>
    <row r="2" spans="1:9" ht="15.75">
      <c r="A2" s="192" t="s">
        <v>131</v>
      </c>
      <c r="B2" s="30"/>
      <c r="C2" s="30"/>
      <c r="D2" s="30"/>
      <c r="E2" s="30"/>
      <c r="F2" s="30"/>
      <c r="G2" s="30"/>
      <c r="H2" s="30"/>
      <c r="I2" s="30"/>
    </row>
    <row r="4" ht="15.75">
      <c r="A4" s="188" t="s">
        <v>105</v>
      </c>
    </row>
    <row r="6" ht="81.75" customHeight="1">
      <c r="A6" s="188" t="s">
        <v>117</v>
      </c>
    </row>
    <row r="7" ht="15.75" customHeight="1">
      <c r="A7" s="188"/>
    </row>
    <row r="8" ht="49.5" customHeight="1">
      <c r="A8" s="188" t="s">
        <v>118</v>
      </c>
    </row>
    <row r="10" ht="31.5">
      <c r="A10" s="188" t="s">
        <v>125</v>
      </c>
    </row>
    <row r="12" spans="1:9" ht="18.75">
      <c r="A12" s="30" t="s">
        <v>43</v>
      </c>
      <c r="B12" s="101"/>
      <c r="C12" s="101"/>
      <c r="D12" s="101"/>
      <c r="E12" s="101"/>
      <c r="F12" s="101"/>
      <c r="G12" s="101"/>
      <c r="H12" s="101"/>
      <c r="I12" s="101"/>
    </row>
    <row r="13" spans="1:9" ht="15.75">
      <c r="A13" s="30"/>
      <c r="B13" s="30"/>
      <c r="C13" s="30"/>
      <c r="D13" s="30"/>
      <c r="E13" s="30"/>
      <c r="F13" s="30"/>
      <c r="G13" s="30"/>
      <c r="H13" s="30"/>
      <c r="I13" s="30"/>
    </row>
    <row r="14" spans="1:9" ht="15.75">
      <c r="A14" s="31" t="s">
        <v>106</v>
      </c>
      <c r="B14" s="30"/>
      <c r="C14" s="30"/>
      <c r="D14" s="30"/>
      <c r="E14" s="30"/>
      <c r="F14" s="30"/>
      <c r="G14" s="30"/>
      <c r="H14" s="30"/>
      <c r="I14" s="30"/>
    </row>
    <row r="15" spans="1:9" ht="15.75">
      <c r="A15" s="31"/>
      <c r="B15" s="30"/>
      <c r="C15" s="30"/>
      <c r="D15" s="30"/>
      <c r="E15" s="30"/>
      <c r="F15" s="30"/>
      <c r="G15" s="30"/>
      <c r="H15" s="30"/>
      <c r="I15" s="30"/>
    </row>
    <row r="16" spans="1:8" ht="15.75">
      <c r="A16" s="29" t="s">
        <v>114</v>
      </c>
      <c r="B16" s="131"/>
      <c r="C16" s="131"/>
      <c r="D16" s="131"/>
      <c r="E16" s="131"/>
      <c r="F16" s="131"/>
      <c r="G16" s="131"/>
      <c r="H16" s="131"/>
    </row>
    <row r="18" ht="15.75">
      <c r="A18" s="1" t="s">
        <v>107</v>
      </c>
    </row>
    <row r="20" ht="15.75">
      <c r="A20" s="30" t="s">
        <v>66</v>
      </c>
    </row>
    <row r="21" ht="15.75">
      <c r="A21" s="30"/>
    </row>
    <row r="22" spans="1:4" ht="35.25" customHeight="1">
      <c r="A22" s="188" t="s">
        <v>130</v>
      </c>
      <c r="D22" s="76"/>
    </row>
    <row r="24" ht="15.75">
      <c r="A24" s="30" t="s">
        <v>82</v>
      </c>
    </row>
    <row r="25" ht="15.75">
      <c r="A25" s="30"/>
    </row>
    <row r="26" ht="15.75">
      <c r="A26" s="1" t="s">
        <v>109</v>
      </c>
    </row>
    <row r="28" spans="1:9" ht="15.75">
      <c r="A28" s="30" t="s">
        <v>110</v>
      </c>
      <c r="B28" s="30"/>
      <c r="C28" s="30"/>
      <c r="D28" s="30"/>
      <c r="E28" s="30"/>
      <c r="F28" s="30"/>
      <c r="G28" s="30"/>
      <c r="H28" s="30"/>
      <c r="I28" s="30"/>
    </row>
    <row r="30" ht="33" customHeight="1">
      <c r="A30" s="188" t="s">
        <v>112</v>
      </c>
    </row>
    <row r="31" ht="15.75" customHeight="1">
      <c r="A31" s="113"/>
    </row>
    <row r="32" ht="33" customHeight="1">
      <c r="A32" s="188" t="s">
        <v>122</v>
      </c>
    </row>
    <row r="34" ht="15.75">
      <c r="A34" s="30" t="s">
        <v>111</v>
      </c>
    </row>
    <row r="36" ht="48.75" customHeight="1">
      <c r="A36" s="188" t="s">
        <v>119</v>
      </c>
    </row>
    <row r="37" ht="15.75" customHeight="1">
      <c r="A37" s="188"/>
    </row>
    <row r="38" ht="34.5" customHeight="1">
      <c r="A38" s="188" t="s">
        <v>115</v>
      </c>
    </row>
    <row r="39" ht="15.75" customHeight="1">
      <c r="A39" s="188"/>
    </row>
    <row r="40" ht="66" customHeight="1">
      <c r="A40" s="188" t="s">
        <v>120</v>
      </c>
    </row>
    <row r="41" ht="15.75" customHeight="1">
      <c r="A41" s="188"/>
    </row>
    <row r="42" ht="66" customHeight="1">
      <c r="A42" s="188" t="s">
        <v>116</v>
      </c>
    </row>
    <row r="43" ht="15.75" customHeight="1">
      <c r="A43" s="188"/>
    </row>
    <row r="44" spans="1:9" ht="21" customHeight="1">
      <c r="A44" s="190" t="s">
        <v>121</v>
      </c>
      <c r="B44" s="113"/>
      <c r="C44" s="113"/>
      <c r="D44" s="113"/>
      <c r="E44" s="113"/>
      <c r="F44" s="113"/>
      <c r="G44" s="113"/>
      <c r="H44" s="113"/>
      <c r="I44" s="113"/>
    </row>
    <row r="45" spans="1:9" ht="15.75" customHeight="1">
      <c r="A45" s="113"/>
      <c r="B45" s="113"/>
      <c r="C45" s="113"/>
      <c r="D45" s="113"/>
      <c r="E45" s="113"/>
      <c r="F45" s="113"/>
      <c r="G45" s="113"/>
      <c r="H45" s="113"/>
      <c r="I45" s="113"/>
    </row>
    <row r="46" spans="1:9" ht="15.75" customHeight="1">
      <c r="A46" s="189" t="s">
        <v>113</v>
      </c>
      <c r="B46" s="113"/>
      <c r="C46" s="113"/>
      <c r="D46" s="113"/>
      <c r="E46" s="113"/>
      <c r="F46" s="113"/>
      <c r="G46" s="113"/>
      <c r="H46" s="113"/>
      <c r="I46" s="113"/>
    </row>
    <row r="47" spans="1:9" ht="15.75" customHeight="1">
      <c r="A47" s="189"/>
      <c r="B47" s="113"/>
      <c r="C47" s="113"/>
      <c r="D47" s="113"/>
      <c r="E47" s="113"/>
      <c r="F47" s="113"/>
      <c r="G47" s="113"/>
      <c r="H47" s="113"/>
      <c r="I47" s="113"/>
    </row>
    <row r="48" spans="1:9" ht="47.25" customHeight="1">
      <c r="A48" s="191" t="s">
        <v>124</v>
      </c>
      <c r="B48" s="113"/>
      <c r="C48" s="113"/>
      <c r="D48" s="113"/>
      <c r="E48" s="113"/>
      <c r="F48" s="113"/>
      <c r="G48" s="113"/>
      <c r="H48" s="113"/>
      <c r="I48" s="113"/>
    </row>
    <row r="49" spans="1:9" ht="15.75" customHeight="1">
      <c r="A49" s="189"/>
      <c r="B49" s="113"/>
      <c r="C49" s="113"/>
      <c r="D49" s="113"/>
      <c r="E49" s="113"/>
      <c r="F49" s="113"/>
      <c r="G49" s="113"/>
      <c r="H49" s="113"/>
      <c r="I49" s="113"/>
    </row>
    <row r="50" spans="1:9" ht="15.75" customHeight="1">
      <c r="A50" s="189" t="s">
        <v>123</v>
      </c>
      <c r="B50" s="113"/>
      <c r="C50" s="113"/>
      <c r="D50" s="113"/>
      <c r="E50" s="113"/>
      <c r="F50" s="113"/>
      <c r="G50" s="113"/>
      <c r="H50" s="113"/>
      <c r="I50" s="113"/>
    </row>
    <row r="52" ht="34.5" customHeight="1">
      <c r="A52" s="188" t="s">
        <v>126</v>
      </c>
    </row>
    <row r="53" ht="15.75" customHeight="1">
      <c r="A53" s="132"/>
    </row>
    <row r="54" ht="15.75" customHeight="1">
      <c r="A54" s="132" t="s">
        <v>127</v>
      </c>
    </row>
    <row r="55" ht="15.75" customHeight="1">
      <c r="A55" s="132"/>
    </row>
    <row r="56" ht="15.75" customHeight="1"/>
  </sheetData>
  <sheetProtection sheet="1"/>
  <printOptions/>
  <pageMargins left="0.75" right="0.75" top="1" bottom="1" header="0.5" footer="0.5"/>
  <pageSetup blackAndWhite="1" fitToHeight="1" fitToWidth="1" horizontalDpi="600" verticalDpi="600" orientation="portrait" scale="50" r:id="rId1"/>
  <headerFooter alignWithMargins="0">
    <oddFooter>&amp;Lrevised 8/06/07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Q89" sqref="Q89"/>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f>cert!A9</f>
        <v>0</v>
      </c>
      <c r="B1" s="7"/>
      <c r="C1" s="7"/>
      <c r="D1" s="71">
        <f>input!G7</f>
        <v>0</v>
      </c>
    </row>
    <row r="2" spans="1:4" ht="15.75">
      <c r="A2" s="7"/>
      <c r="B2" s="7"/>
      <c r="C2" s="7"/>
      <c r="D2" s="8"/>
    </row>
    <row r="3" spans="1:4" ht="15.75">
      <c r="A3" s="7"/>
      <c r="B3" s="7"/>
      <c r="C3" s="7"/>
      <c r="D3" s="7"/>
    </row>
    <row r="4" spans="1:4" ht="15.75">
      <c r="A4" s="7"/>
      <c r="B4" s="7"/>
      <c r="C4" s="7"/>
      <c r="D4" s="7"/>
    </row>
    <row r="5" spans="1:4" ht="15.75">
      <c r="A5" s="9" t="s">
        <v>16</v>
      </c>
      <c r="B5" s="20"/>
      <c r="C5" s="20"/>
      <c r="D5" s="20"/>
    </row>
    <row r="6" spans="1:4" ht="15.75">
      <c r="A6" s="7"/>
      <c r="B6" s="34"/>
      <c r="C6" s="43">
        <f>input!G7</f>
        <v>0</v>
      </c>
      <c r="D6" s="12">
        <f>input!G7</f>
        <v>0</v>
      </c>
    </row>
    <row r="7" spans="1:4" ht="15.75">
      <c r="A7" s="10">
        <f>cert!A26</f>
      </c>
      <c r="B7" s="34"/>
      <c r="C7" s="35" t="s">
        <v>17</v>
      </c>
      <c r="D7" s="23" t="s">
        <v>18</v>
      </c>
    </row>
    <row r="8" spans="1:4" ht="15.75">
      <c r="A8" s="14"/>
      <c r="B8" s="44"/>
      <c r="C8" s="44" t="s">
        <v>19</v>
      </c>
      <c r="D8" s="15" t="s">
        <v>19</v>
      </c>
    </row>
    <row r="9" spans="1:4" ht="15.75">
      <c r="A9" s="47" t="str">
        <f>CONCATENATE("Unencumbered Cash Balance ",input!H9)</f>
        <v>Unencumbered Cash Balance </v>
      </c>
      <c r="B9" s="59"/>
      <c r="C9" s="48"/>
      <c r="D9" s="6"/>
    </row>
    <row r="10" spans="1:4" ht="15.75">
      <c r="A10" s="47" t="s">
        <v>33</v>
      </c>
      <c r="B10" s="59"/>
      <c r="C10" s="52"/>
      <c r="D10" s="16"/>
    </row>
    <row r="11" spans="1:4" ht="15.75">
      <c r="A11" s="46" t="s">
        <v>20</v>
      </c>
      <c r="B11" s="59"/>
      <c r="C11" s="48"/>
      <c r="D11" s="6"/>
    </row>
    <row r="12" spans="1:4" ht="15.75">
      <c r="A12" s="47" t="s">
        <v>21</v>
      </c>
      <c r="B12" s="59"/>
      <c r="C12" s="48"/>
      <c r="D12" s="6"/>
    </row>
    <row r="13" spans="1:4" ht="15.75">
      <c r="A13" s="46" t="s">
        <v>22</v>
      </c>
      <c r="B13" s="59"/>
      <c r="C13" s="48"/>
      <c r="D13" s="6"/>
    </row>
    <row r="14" spans="1:4" ht="15.75">
      <c r="A14" s="47" t="s">
        <v>23</v>
      </c>
      <c r="B14" s="59"/>
      <c r="C14" s="48"/>
      <c r="D14" s="6"/>
    </row>
    <row r="15" spans="1:4" ht="15.75">
      <c r="A15" s="129" t="s">
        <v>81</v>
      </c>
      <c r="B15" s="128"/>
      <c r="C15" s="48"/>
      <c r="D15" s="6"/>
    </row>
    <row r="16" spans="1:4" ht="15.75">
      <c r="A16" s="50"/>
      <c r="B16" s="60"/>
      <c r="C16" s="48"/>
      <c r="D16" s="6"/>
    </row>
    <row r="17" spans="1:4" ht="15.75">
      <c r="A17" s="50"/>
      <c r="B17" s="60"/>
      <c r="C17" s="48"/>
      <c r="D17" s="6"/>
    </row>
    <row r="18" spans="1:4" ht="15.75">
      <c r="A18" s="50"/>
      <c r="B18" s="60"/>
      <c r="C18" s="48"/>
      <c r="D18" s="6"/>
    </row>
    <row r="19" spans="1:4" ht="15.75">
      <c r="A19" s="50"/>
      <c r="B19" s="60"/>
      <c r="C19" s="48"/>
      <c r="D19" s="6"/>
    </row>
    <row r="20" spans="1:4" ht="15.75">
      <c r="A20" s="50"/>
      <c r="B20" s="60"/>
      <c r="C20" s="48"/>
      <c r="D20" s="6"/>
    </row>
    <row r="21" spans="1:4" ht="15.75">
      <c r="A21" s="50"/>
      <c r="B21" s="60"/>
      <c r="C21" s="48"/>
      <c r="D21" s="6"/>
    </row>
    <row r="22" spans="1:4" ht="15.75">
      <c r="A22" s="50"/>
      <c r="B22" s="60"/>
      <c r="C22" s="6"/>
      <c r="D22" s="6"/>
    </row>
    <row r="23" spans="1:4" ht="15.75">
      <c r="A23" s="50"/>
      <c r="B23" s="60"/>
      <c r="C23" s="6"/>
      <c r="D23" s="6"/>
    </row>
    <row r="24" spans="1:4" ht="15.75">
      <c r="A24" s="50"/>
      <c r="B24" s="60"/>
      <c r="C24" s="6"/>
      <c r="D24" s="6"/>
    </row>
    <row r="25" spans="1:4" ht="15.75">
      <c r="A25" s="54"/>
      <c r="B25" s="60"/>
      <c r="C25" s="6"/>
      <c r="D25" s="6"/>
    </row>
    <row r="26" spans="1:4" ht="15.75">
      <c r="A26" s="49" t="s">
        <v>24</v>
      </c>
      <c r="B26" s="60"/>
      <c r="C26" s="6"/>
      <c r="D26" s="6"/>
    </row>
    <row r="27" spans="1:4" ht="15.75">
      <c r="A27" s="51" t="s">
        <v>25</v>
      </c>
      <c r="B27" s="57"/>
      <c r="C27" s="63">
        <f>SUM(C11:C26)</f>
        <v>0</v>
      </c>
      <c r="D27" s="63">
        <f>SUM(D11:D26)</f>
        <v>0</v>
      </c>
    </row>
    <row r="28" spans="1:4" ht="15.75">
      <c r="A28" s="51" t="s">
        <v>26</v>
      </c>
      <c r="B28" s="57"/>
      <c r="C28" s="63">
        <f>C9+C27</f>
        <v>0</v>
      </c>
      <c r="D28" s="63">
        <f>D9+D27</f>
        <v>0</v>
      </c>
    </row>
    <row r="29" spans="1:4" ht="15.75">
      <c r="A29" s="47" t="s">
        <v>27</v>
      </c>
      <c r="B29" s="59"/>
      <c r="C29" s="69"/>
      <c r="D29" s="16"/>
    </row>
    <row r="30" spans="1:4" ht="15.75">
      <c r="A30" s="54"/>
      <c r="B30" s="60"/>
      <c r="C30" s="6"/>
      <c r="D30" s="6"/>
    </row>
    <row r="31" spans="1:4" ht="15.75">
      <c r="A31" s="50"/>
      <c r="B31" s="60"/>
      <c r="C31" s="6"/>
      <c r="D31" s="6"/>
    </row>
    <row r="32" spans="1:4" ht="15.75">
      <c r="A32" s="50"/>
      <c r="B32" s="60"/>
      <c r="C32" s="6"/>
      <c r="D32" s="6"/>
    </row>
    <row r="33" spans="1:4" ht="15.75">
      <c r="A33" s="54"/>
      <c r="B33" s="58"/>
      <c r="C33" s="6"/>
      <c r="D33" s="6"/>
    </row>
    <row r="34" spans="1:4" ht="15.75">
      <c r="A34" s="50"/>
      <c r="B34" s="58"/>
      <c r="C34" s="6"/>
      <c r="D34" s="6"/>
    </row>
    <row r="35" spans="1:4" ht="15.75">
      <c r="A35" s="50"/>
      <c r="B35" s="58"/>
      <c r="C35" s="6"/>
      <c r="D35" s="6"/>
    </row>
    <row r="36" spans="1:4" ht="15.75">
      <c r="A36" s="54"/>
      <c r="B36" s="58"/>
      <c r="C36" s="6"/>
      <c r="D36" s="6"/>
    </row>
    <row r="37" spans="1:4" ht="15.75">
      <c r="A37" s="50"/>
      <c r="B37" s="60"/>
      <c r="C37" s="48"/>
      <c r="D37" s="6"/>
    </row>
    <row r="38" spans="1:4" ht="15.75">
      <c r="A38" s="50"/>
      <c r="B38" s="60"/>
      <c r="C38" s="48"/>
      <c r="D38" s="6"/>
    </row>
    <row r="39" spans="1:4" ht="15.75">
      <c r="A39" s="50"/>
      <c r="B39" s="60"/>
      <c r="C39" s="48"/>
      <c r="D39" s="6"/>
    </row>
    <row r="40" spans="1:4" ht="15.75">
      <c r="A40" s="50"/>
      <c r="B40" s="60"/>
      <c r="C40" s="48"/>
      <c r="D40" s="6"/>
    </row>
    <row r="41" spans="1:4" ht="15.75">
      <c r="A41" s="50"/>
      <c r="B41" s="60"/>
      <c r="C41" s="48"/>
      <c r="D41" s="6"/>
    </row>
    <row r="42" spans="1:4" ht="15.75">
      <c r="A42" s="50"/>
      <c r="B42" s="60"/>
      <c r="C42" s="53"/>
      <c r="D42" s="6"/>
    </row>
    <row r="43" spans="1:4" ht="15.75">
      <c r="A43" s="50"/>
      <c r="B43" s="60"/>
      <c r="C43" s="48"/>
      <c r="D43" s="6"/>
    </row>
    <row r="44" spans="1:4" ht="15.75">
      <c r="A44" s="50"/>
      <c r="B44" s="60"/>
      <c r="C44" s="48"/>
      <c r="D44" s="6"/>
    </row>
    <row r="45" spans="1:4" ht="15.75">
      <c r="A45" s="50"/>
      <c r="B45" s="60"/>
      <c r="C45" s="48"/>
      <c r="D45" s="6"/>
    </row>
    <row r="46" spans="1:4" ht="15.75">
      <c r="A46" s="54"/>
      <c r="B46" s="60"/>
      <c r="C46" s="55"/>
      <c r="D46" s="6"/>
    </row>
    <row r="47" spans="1:4" ht="15.75">
      <c r="A47" s="50"/>
      <c r="B47" s="60"/>
      <c r="C47" s="48"/>
      <c r="D47" s="6"/>
    </row>
    <row r="48" spans="1:4" ht="15.75">
      <c r="A48" s="54"/>
      <c r="B48" s="60"/>
      <c r="C48" s="48"/>
      <c r="D48" s="6"/>
    </row>
    <row r="49" spans="1:4" ht="15.75">
      <c r="A49" s="50"/>
      <c r="B49" s="60"/>
      <c r="C49" s="55"/>
      <c r="D49" s="6"/>
    </row>
    <row r="50" spans="1:4" ht="15.75">
      <c r="A50" s="51" t="s">
        <v>28</v>
      </c>
      <c r="B50" s="59"/>
      <c r="C50" s="65">
        <f>SUM(C30:C49)</f>
        <v>0</v>
      </c>
      <c r="D50" s="63">
        <f>SUM(D30:D49)</f>
        <v>0</v>
      </c>
    </row>
    <row r="51" spans="1:4" ht="15.75">
      <c r="A51" s="46" t="str">
        <f>CONCATENATE("Unencumbered Cash Balance ",input!H11)</f>
        <v>Unencumbered Cash Balance </v>
      </c>
      <c r="B51" s="27"/>
      <c r="C51" s="67">
        <f>C28-C50</f>
        <v>0</v>
      </c>
      <c r="D51" s="64">
        <f>D28-D50</f>
        <v>0</v>
      </c>
    </row>
    <row r="52" spans="1:4" ht="15.75">
      <c r="A52" s="7"/>
      <c r="B52" s="7"/>
      <c r="C52" s="7"/>
      <c r="D52" s="72">
        <f>IF(D51&lt;0,"Correct Neg Bal","")</f>
      </c>
    </row>
    <row r="53" spans="1:4" ht="15.75">
      <c r="A53" s="7"/>
      <c r="B53" s="7"/>
      <c r="C53" s="7"/>
      <c r="D53" s="7"/>
    </row>
    <row r="54" spans="1:4" ht="15.75">
      <c r="A54" s="8" t="s">
        <v>29</v>
      </c>
      <c r="B54" s="4"/>
      <c r="C54" s="7"/>
      <c r="D54" s="7"/>
    </row>
  </sheetData>
  <sheetProtection sheet="1" objects="1" scenarios="1"/>
  <printOptions/>
  <pageMargins left="0.75" right="0.75" top="1" bottom="1" header="0.5" footer="0.5"/>
  <pageSetup blackAndWhite="1" fitToHeight="1" fitToWidth="1" horizontalDpi="600" verticalDpi="600" orientation="portrait" scale="82" r:id="rId1"/>
  <headerFooter alignWithMargins="0">
    <oddHeader>&amp;RState of Kansas
Amendment</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B65"/>
  <sheetViews>
    <sheetView zoomScale="75" zoomScaleNormal="75" zoomScalePageLayoutView="0" workbookViewId="0" topLeftCell="A1">
      <selection activeCell="X91" sqref="X91"/>
    </sheetView>
  </sheetViews>
  <sheetFormatPr defaultColWidth="8.796875" defaultRowHeight="15"/>
  <cols>
    <col min="1" max="1" width="8.8984375" style="2" customWidth="1"/>
    <col min="2" max="2" width="22.796875" style="2" customWidth="1"/>
    <col min="3" max="3" width="9.796875" style="2" customWidth="1"/>
    <col min="4" max="6" width="15.796875" style="2" customWidth="1"/>
    <col min="7" max="7" width="8.8984375" style="2" customWidth="1"/>
    <col min="8" max="16384" width="8.8984375" style="2" customWidth="1"/>
  </cols>
  <sheetData>
    <row r="1" spans="1:7" ht="15.75">
      <c r="A1" s="79"/>
      <c r="B1" s="7"/>
      <c r="C1" s="7"/>
      <c r="D1" s="7"/>
      <c r="E1" s="7"/>
      <c r="F1" s="122"/>
      <c r="G1" s="121">
        <f>input!G7</f>
        <v>0</v>
      </c>
    </row>
    <row r="2" spans="1:7" ht="15.75">
      <c r="A2" s="79"/>
      <c r="B2" s="7"/>
      <c r="C2" s="7"/>
      <c r="D2" s="7"/>
      <c r="E2" s="7"/>
      <c r="F2" s="8"/>
      <c r="G2" s="79"/>
    </row>
    <row r="3" spans="1:7" ht="15.75">
      <c r="A3" s="79"/>
      <c r="B3" s="7"/>
      <c r="C3" s="7"/>
      <c r="D3" s="7"/>
      <c r="E3" s="7"/>
      <c r="F3" s="7"/>
      <c r="G3" s="79"/>
    </row>
    <row r="4" spans="1:7" ht="15.75">
      <c r="A4" s="175" t="s">
        <v>61</v>
      </c>
      <c r="B4" s="153"/>
      <c r="C4" s="153"/>
      <c r="D4" s="153"/>
      <c r="E4" s="153"/>
      <c r="F4" s="153"/>
      <c r="G4" s="153"/>
    </row>
    <row r="5" spans="1:7" ht="15.75">
      <c r="A5" s="176" t="str">
        <f>CONCATENATE("",input!G7," Budget")</f>
        <v> Budget</v>
      </c>
      <c r="B5" s="177"/>
      <c r="C5" s="177"/>
      <c r="D5" s="177"/>
      <c r="E5" s="177"/>
      <c r="F5" s="177"/>
      <c r="G5" s="177"/>
    </row>
    <row r="6" spans="1:7" ht="15.75">
      <c r="A6" s="79"/>
      <c r="B6" s="152" t="s">
        <v>30</v>
      </c>
      <c r="C6" s="152"/>
      <c r="D6" s="152"/>
      <c r="E6" s="152"/>
      <c r="F6" s="152"/>
      <c r="G6" s="79"/>
    </row>
    <row r="7" spans="1:7" ht="15.75">
      <c r="A7" s="79"/>
      <c r="B7" s="164">
        <f>cert!A9</f>
        <v>0</v>
      </c>
      <c r="C7" s="164"/>
      <c r="D7" s="164"/>
      <c r="E7" s="164"/>
      <c r="F7" s="164"/>
      <c r="G7" s="79"/>
    </row>
    <row r="8" spans="1:7" ht="15.75">
      <c r="A8" s="171" t="str">
        <f>CONCATENATE("will meet on the day of ",inputBudSum!B8," at ",inputBudSum!B10," at ",inputBudSum!B12," for the")</f>
        <v>will meet on the day of  at  at  for the</v>
      </c>
      <c r="B8" s="172"/>
      <c r="C8" s="172"/>
      <c r="D8" s="172"/>
      <c r="E8" s="172"/>
      <c r="F8" s="172"/>
      <c r="G8" s="172"/>
    </row>
    <row r="9" spans="1:7" ht="15.75">
      <c r="A9" s="173" t="s">
        <v>80</v>
      </c>
      <c r="B9" s="172"/>
      <c r="C9" s="172"/>
      <c r="D9" s="172"/>
      <c r="E9" s="172"/>
      <c r="F9" s="172"/>
      <c r="G9" s="172"/>
    </row>
    <row r="10" spans="1:7" ht="15.75">
      <c r="A10" s="79"/>
      <c r="B10" s="9"/>
      <c r="C10" s="7"/>
      <c r="D10" s="7"/>
      <c r="E10" s="7"/>
      <c r="F10" s="7"/>
      <c r="G10" s="79"/>
    </row>
    <row r="11" spans="1:7" ht="15.75">
      <c r="A11" s="178" t="str">
        <f>CONCATENATE("Detailed budget information is available at ",inputBudSum!B15,"")</f>
        <v>Detailed budget information is available at </v>
      </c>
      <c r="B11" s="179"/>
      <c r="C11" s="179"/>
      <c r="D11" s="179"/>
      <c r="E11" s="179"/>
      <c r="F11" s="179"/>
      <c r="G11" s="179"/>
    </row>
    <row r="12" spans="1:7" ht="15.75">
      <c r="A12" s="152" t="s">
        <v>31</v>
      </c>
      <c r="B12" s="153"/>
      <c r="C12" s="153"/>
      <c r="D12" s="153"/>
      <c r="E12" s="153"/>
      <c r="F12" s="153"/>
      <c r="G12" s="153"/>
    </row>
    <row r="13" spans="1:7" ht="15.75">
      <c r="A13" s="79"/>
      <c r="B13" s="7"/>
      <c r="C13" s="22"/>
      <c r="D13" s="7"/>
      <c r="E13" s="22"/>
      <c r="F13" s="22"/>
      <c r="G13" s="79"/>
    </row>
    <row r="14" spans="1:7" ht="18.75">
      <c r="A14" s="180" t="s">
        <v>32</v>
      </c>
      <c r="B14" s="153"/>
      <c r="C14" s="153"/>
      <c r="D14" s="153"/>
      <c r="E14" s="153"/>
      <c r="F14" s="153"/>
      <c r="G14" s="153"/>
    </row>
    <row r="15" spans="1:7" ht="15.75">
      <c r="A15" s="79"/>
      <c r="B15" s="34"/>
      <c r="C15" s="156">
        <f>input!G7</f>
        <v>0</v>
      </c>
      <c r="D15" s="157"/>
      <c r="E15" s="170"/>
      <c r="F15" s="115"/>
      <c r="G15" s="79"/>
    </row>
    <row r="16" spans="1:7" ht="15.75">
      <c r="A16" s="79"/>
      <c r="B16" s="34"/>
      <c r="C16" s="181" t="s">
        <v>52</v>
      </c>
      <c r="D16" s="182"/>
      <c r="E16" s="183"/>
      <c r="F16" s="116">
        <f>input!G7</f>
        <v>0</v>
      </c>
      <c r="G16" s="79"/>
    </row>
    <row r="17" spans="1:7" ht="15.75">
      <c r="A17" s="79"/>
      <c r="B17" s="7"/>
      <c r="C17" s="186" t="s">
        <v>129</v>
      </c>
      <c r="D17" s="186" t="s">
        <v>101</v>
      </c>
      <c r="E17" s="186" t="s">
        <v>8</v>
      </c>
      <c r="F17" s="98" t="s">
        <v>50</v>
      </c>
      <c r="G17" s="79"/>
    </row>
    <row r="18" spans="1:7" ht="15.75">
      <c r="A18" s="79"/>
      <c r="B18" s="96" t="s">
        <v>9</v>
      </c>
      <c r="C18" s="187"/>
      <c r="D18" s="187"/>
      <c r="E18" s="187"/>
      <c r="F18" s="100" t="s">
        <v>8</v>
      </c>
      <c r="G18" s="79"/>
    </row>
    <row r="19" spans="1:7" ht="15.75">
      <c r="A19" s="79"/>
      <c r="B19" s="91">
        <f>cert!A21</f>
      </c>
      <c r="C19" s="118">
        <f>IF(input!L15&lt;&gt;0,input!L15,"")</f>
      </c>
      <c r="D19" s="95">
        <f>IF(input!N15&lt;&gt;0,input!N15,"")</f>
      </c>
      <c r="E19" s="90">
        <f>fund1!C50</f>
        <v>0</v>
      </c>
      <c r="F19" s="95">
        <f>fund1!D50</f>
        <v>0</v>
      </c>
      <c r="G19" s="79"/>
    </row>
    <row r="20" spans="1:7" ht="15.75">
      <c r="A20" s="79"/>
      <c r="B20" s="91">
        <f>cert!A22</f>
      </c>
      <c r="C20" s="118">
        <f>IF(input!L16&lt;&gt;0,input!L16,"")</f>
      </c>
      <c r="D20" s="95">
        <f>IF(input!N16&lt;&gt;0,input!N16,"")</f>
      </c>
      <c r="E20" s="90">
        <f>fund2!C50</f>
        <v>0</v>
      </c>
      <c r="F20" s="95">
        <f>+fund2!D50</f>
        <v>0</v>
      </c>
      <c r="G20" s="79"/>
    </row>
    <row r="21" spans="1:7" ht="15.75">
      <c r="A21" s="79"/>
      <c r="B21" s="91">
        <f>cert!A23</f>
      </c>
      <c r="C21" s="118">
        <f>IF(input!L17&lt;&gt;0,input!L17,"")</f>
      </c>
      <c r="D21" s="95">
        <f>IF(input!N17&lt;&gt;0,input!N17,"")</f>
      </c>
      <c r="E21" s="90">
        <f>fund3!C50</f>
        <v>0</v>
      </c>
      <c r="F21" s="95">
        <f>fund3!D50</f>
        <v>0</v>
      </c>
      <c r="G21" s="79"/>
    </row>
    <row r="22" spans="1:7" ht="15.75">
      <c r="A22" s="79"/>
      <c r="B22" s="91">
        <f>cert!A24</f>
      </c>
      <c r="C22" s="118">
        <f>IF(input!L18&lt;&gt;0,input!L18,"")</f>
      </c>
      <c r="D22" s="95">
        <f>IF(input!N18&lt;&gt;0,input!N18,"")</f>
      </c>
      <c r="E22" s="90">
        <f>fund4!C50</f>
        <v>0</v>
      </c>
      <c r="F22" s="95">
        <f>fund4!D50</f>
        <v>0</v>
      </c>
      <c r="G22" s="114"/>
    </row>
    <row r="23" spans="1:7" ht="15.75">
      <c r="A23" s="79"/>
      <c r="B23" s="91">
        <f>cert!A25</f>
      </c>
      <c r="C23" s="119">
        <f>IF(input!L19&lt;&gt;0,input!L19,"")</f>
      </c>
      <c r="D23" s="117">
        <f>IF(input!N19&lt;&gt;0,input!N19,"")</f>
      </c>
      <c r="E23" s="90">
        <f>fund5!C50</f>
        <v>0</v>
      </c>
      <c r="F23" s="117">
        <f>fund5!D50</f>
        <v>0</v>
      </c>
      <c r="G23" s="114"/>
    </row>
    <row r="24" spans="1:7" ht="15.75">
      <c r="A24" s="79"/>
      <c r="B24" s="91">
        <f>cert!A26</f>
      </c>
      <c r="C24" s="119">
        <f>IF(input!L20&lt;&gt;0,input!L20,"")</f>
      </c>
      <c r="D24" s="117">
        <f>IF(input!N20&lt;&gt;0,input!N20,"")</f>
      </c>
      <c r="E24" s="90">
        <f>fund6!C50</f>
        <v>0</v>
      </c>
      <c r="F24" s="117">
        <f>fund6!D50</f>
        <v>0</v>
      </c>
      <c r="G24" s="114"/>
    </row>
    <row r="25" spans="1:7" ht="15.75">
      <c r="A25" s="79"/>
      <c r="B25" s="19"/>
      <c r="C25" s="37"/>
      <c r="D25" s="36"/>
      <c r="E25" s="36"/>
      <c r="F25" s="36"/>
      <c r="G25" s="114"/>
    </row>
    <row r="26" spans="1:7" ht="15.75">
      <c r="A26" s="79"/>
      <c r="B26" s="19"/>
      <c r="C26" s="37"/>
      <c r="D26" s="36"/>
      <c r="E26" s="36"/>
      <c r="F26" s="36"/>
      <c r="G26" s="114"/>
    </row>
    <row r="27" spans="1:7" ht="15.75">
      <c r="A27" s="81"/>
      <c r="B27" s="20"/>
      <c r="C27" s="11"/>
      <c r="D27" s="20"/>
      <c r="E27" s="20"/>
      <c r="F27" s="20"/>
      <c r="G27" s="79"/>
    </row>
    <row r="28" spans="1:7" ht="15.75">
      <c r="A28" s="81"/>
      <c r="B28" s="133">
        <f>inputBudSum!B4</f>
        <v>0</v>
      </c>
      <c r="C28" s="19"/>
      <c r="D28" s="7"/>
      <c r="E28" s="7"/>
      <c r="F28" s="7"/>
      <c r="G28" s="79"/>
    </row>
    <row r="29" spans="1:7" ht="15.75">
      <c r="A29" s="173" t="str">
        <f>CONCATENATE("Official Title: ",inputBudSum!B6,"")</f>
        <v>Official Title: </v>
      </c>
      <c r="B29" s="174"/>
      <c r="C29" s="174"/>
      <c r="D29" s="7"/>
      <c r="E29" s="7"/>
      <c r="F29" s="7"/>
      <c r="G29" s="79"/>
    </row>
    <row r="30" spans="1:7" ht="15.75">
      <c r="A30" s="79"/>
      <c r="B30" s="9"/>
      <c r="C30" s="7"/>
      <c r="D30" s="7"/>
      <c r="E30" s="7"/>
      <c r="F30" s="7"/>
      <c r="G30" s="79"/>
    </row>
    <row r="31" spans="1:7" ht="15.75">
      <c r="A31" s="79"/>
      <c r="B31" s="7"/>
      <c r="C31" s="92" t="s">
        <v>29</v>
      </c>
      <c r="D31" s="120"/>
      <c r="E31" s="7"/>
      <c r="F31" s="7"/>
      <c r="G31" s="79"/>
    </row>
    <row r="40" ht="15.75">
      <c r="G40" s="5"/>
    </row>
    <row r="42" spans="4:5" ht="15.75">
      <c r="D42" s="1"/>
      <c r="E42" s="1"/>
    </row>
    <row r="43" spans="2:6" ht="15.75">
      <c r="B43" s="1"/>
      <c r="C43" s="1"/>
      <c r="D43" s="1"/>
      <c r="E43" s="1"/>
      <c r="F43" s="1"/>
    </row>
    <row r="44" spans="2:6" ht="15.75">
      <c r="B44" s="1"/>
      <c r="C44" s="1"/>
      <c r="D44" s="1"/>
      <c r="E44" s="1"/>
      <c r="F44" s="1"/>
    </row>
    <row r="45" spans="2:6" ht="15.75">
      <c r="B45" s="1"/>
      <c r="C45" s="1"/>
      <c r="D45" s="1"/>
      <c r="E45" s="1"/>
      <c r="F45" s="1"/>
    </row>
    <row r="46" spans="2:28" ht="15.75">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65" spans="3:4" ht="15.75">
      <c r="C65" s="3" t="s">
        <v>29</v>
      </c>
      <c r="D65" s="4"/>
    </row>
  </sheetData>
  <sheetProtection sheet="1" objects="1" scenarios="1"/>
  <mergeCells count="15">
    <mergeCell ref="A12:G12"/>
    <mergeCell ref="C16:E16"/>
    <mergeCell ref="D17:D18"/>
    <mergeCell ref="E17:E18"/>
    <mergeCell ref="C17:C18"/>
    <mergeCell ref="C15:E15"/>
    <mergeCell ref="B6:F6"/>
    <mergeCell ref="B7:F7"/>
    <mergeCell ref="A8:G8"/>
    <mergeCell ref="A29:C29"/>
    <mergeCell ref="A4:G4"/>
    <mergeCell ref="A5:G5"/>
    <mergeCell ref="A9:G9"/>
    <mergeCell ref="A11:G11"/>
    <mergeCell ref="A14:G14"/>
  </mergeCells>
  <printOptions/>
  <pageMargins left="0.5" right="0.5" top="1" bottom="0.5" header="0.5" footer="0.5"/>
  <pageSetup blackAndWhite="1" fitToHeight="1" fitToWidth="1" horizontalDpi="300" verticalDpi="300" orientation="portrait" scale="82" r:id="rId1"/>
  <headerFooter alignWithMargins="0">
    <oddHeader>&amp;R&amp;"Times New Roman,Regular"State of Kansas
Amendment</oddHeader>
  </headerFooter>
</worksheet>
</file>

<file path=xl/worksheets/sheet12.xml><?xml version="1.0" encoding="utf-8"?>
<worksheet xmlns="http://schemas.openxmlformats.org/spreadsheetml/2006/main" xmlns:r="http://schemas.openxmlformats.org/officeDocument/2006/relationships">
  <dimension ref="A1:K42"/>
  <sheetViews>
    <sheetView zoomScalePageLayoutView="0" workbookViewId="0" topLeftCell="A1">
      <selection activeCell="U55" sqref="U55"/>
    </sheetView>
  </sheetViews>
  <sheetFormatPr defaultColWidth="8.796875" defaultRowHeight="15"/>
  <sheetData>
    <row r="1" ht="15.75">
      <c r="A1" s="141" t="s">
        <v>102</v>
      </c>
    </row>
    <row r="2" spans="1:2" ht="15.75">
      <c r="A2" s="1"/>
      <c r="B2" s="1"/>
    </row>
    <row r="4" ht="15.75">
      <c r="A4" s="141"/>
    </row>
    <row r="5" spans="1:6" ht="15.75">
      <c r="A5" s="1"/>
      <c r="B5" s="1"/>
      <c r="C5" s="1"/>
      <c r="D5" s="1"/>
      <c r="E5" s="1"/>
      <c r="F5" s="1"/>
    </row>
    <row r="7" ht="15.75">
      <c r="A7" s="141"/>
    </row>
    <row r="8" ht="15.75">
      <c r="A8" s="1"/>
    </row>
    <row r="10" ht="15.75">
      <c r="A10" s="141"/>
    </row>
    <row r="11" spans="1:2" ht="15.75">
      <c r="A11" s="1"/>
      <c r="B11" s="1"/>
    </row>
    <row r="12" spans="1:2" ht="15.75">
      <c r="A12" s="1"/>
      <c r="B12" s="1"/>
    </row>
    <row r="13" spans="1:2" ht="15.75">
      <c r="A13" s="1"/>
      <c r="B13" s="1"/>
    </row>
    <row r="14" spans="1:2" ht="15.75">
      <c r="A14" s="1"/>
      <c r="B14" s="1"/>
    </row>
    <row r="15" spans="1:2" ht="15.75">
      <c r="A15" s="1"/>
      <c r="B15" s="1"/>
    </row>
    <row r="16" spans="1:2" ht="15.75">
      <c r="A16" s="1"/>
      <c r="B16" s="1"/>
    </row>
    <row r="17" spans="1:2" ht="15.75">
      <c r="A17" s="1"/>
      <c r="B17" s="1"/>
    </row>
    <row r="18" spans="1:2" ht="15.75">
      <c r="A18" s="1"/>
      <c r="B18" s="1"/>
    </row>
    <row r="19" spans="1:2" ht="15.75">
      <c r="A19" s="1"/>
      <c r="B19" s="1"/>
    </row>
    <row r="20" spans="1:2" ht="15.75">
      <c r="A20" s="1"/>
      <c r="B20" s="1"/>
    </row>
    <row r="21" ht="15.75">
      <c r="A21" s="1"/>
    </row>
    <row r="22" spans="1:11" ht="15.75">
      <c r="A22" s="1"/>
      <c r="B22" s="1"/>
      <c r="C22" s="1"/>
      <c r="D22" s="1"/>
      <c r="E22" s="1"/>
      <c r="F22" s="1"/>
      <c r="G22" s="1"/>
      <c r="H22" s="1"/>
      <c r="I22" s="1"/>
      <c r="J22" s="1"/>
      <c r="K22" s="1"/>
    </row>
    <row r="23" spans="1:11" ht="15.75">
      <c r="A23" s="1"/>
      <c r="B23" s="1"/>
      <c r="C23" s="1"/>
      <c r="D23" s="1"/>
      <c r="E23" s="1"/>
      <c r="F23" s="1"/>
      <c r="G23" s="1"/>
      <c r="H23" s="1"/>
      <c r="I23" s="1"/>
      <c r="J23" s="1"/>
      <c r="K23" s="1"/>
    </row>
    <row r="24" spans="1:11" ht="15.75">
      <c r="A24" s="1"/>
      <c r="B24" s="1"/>
      <c r="C24" s="1"/>
      <c r="D24" s="1"/>
      <c r="E24" s="1"/>
      <c r="F24" s="1"/>
      <c r="G24" s="1"/>
      <c r="H24" s="1"/>
      <c r="I24" s="1"/>
      <c r="J24" s="1"/>
      <c r="K24" s="1"/>
    </row>
    <row r="25" spans="1:11" ht="15.75">
      <c r="A25" s="1"/>
      <c r="B25" s="1"/>
      <c r="C25" s="1"/>
      <c r="D25" s="1"/>
      <c r="E25" s="1"/>
      <c r="F25" s="1"/>
      <c r="G25" s="1"/>
      <c r="H25" s="1"/>
      <c r="I25" s="1"/>
      <c r="J25" s="1"/>
      <c r="K25" s="1"/>
    </row>
    <row r="26" spans="1:11" ht="15.75">
      <c r="A26" s="1"/>
      <c r="B26" s="1"/>
      <c r="C26" s="1"/>
      <c r="D26" s="1"/>
      <c r="E26" s="1"/>
      <c r="F26" s="1"/>
      <c r="G26" s="1"/>
      <c r="H26" s="1"/>
      <c r="I26" s="1"/>
      <c r="J26" s="1"/>
      <c r="K26" s="1"/>
    </row>
    <row r="27" spans="1:11" ht="15.75">
      <c r="A27" s="1"/>
      <c r="B27" s="1"/>
      <c r="C27" s="1"/>
      <c r="D27" s="1"/>
      <c r="E27" s="1"/>
      <c r="F27" s="1"/>
      <c r="G27" s="1"/>
      <c r="H27" s="1"/>
      <c r="I27" s="1"/>
      <c r="J27" s="1"/>
      <c r="K27" s="1"/>
    </row>
    <row r="28" spans="1:11" ht="15.75">
      <c r="A28" s="1"/>
      <c r="B28" s="1"/>
      <c r="C28" s="1"/>
      <c r="D28" s="1"/>
      <c r="E28" s="1"/>
      <c r="F28" s="1"/>
      <c r="G28" s="1"/>
      <c r="H28" s="1"/>
      <c r="I28" s="1"/>
      <c r="J28" s="1"/>
      <c r="K28" s="1"/>
    </row>
    <row r="29" spans="1:11" ht="15.75">
      <c r="A29" s="1"/>
      <c r="B29" s="1"/>
      <c r="C29" s="1"/>
      <c r="D29" s="1"/>
      <c r="E29" s="1"/>
      <c r="F29" s="1"/>
      <c r="G29" s="1"/>
      <c r="H29" s="1"/>
      <c r="I29" s="1"/>
      <c r="J29" s="1"/>
      <c r="K29" s="1"/>
    </row>
    <row r="30" spans="1:11" ht="15.75">
      <c r="A30" s="1"/>
      <c r="B30" s="1"/>
      <c r="C30" s="1"/>
      <c r="D30" s="1"/>
      <c r="E30" s="1"/>
      <c r="F30" s="1"/>
      <c r="G30" s="1"/>
      <c r="H30" s="1"/>
      <c r="I30" s="1"/>
      <c r="J30" s="1"/>
      <c r="K30" s="1"/>
    </row>
    <row r="32" spans="1:9" ht="15.75">
      <c r="A32" s="1"/>
      <c r="B32" s="1"/>
      <c r="C32" s="1"/>
      <c r="D32" s="1"/>
      <c r="E32" s="1"/>
      <c r="F32" s="1"/>
      <c r="G32" s="1"/>
      <c r="H32" s="1"/>
      <c r="I32" s="1"/>
    </row>
    <row r="33" spans="1:9" ht="15.75">
      <c r="A33" s="1"/>
      <c r="B33" s="1"/>
      <c r="C33" s="1"/>
      <c r="D33" s="1"/>
      <c r="E33" s="1"/>
      <c r="F33" s="1"/>
      <c r="G33" s="1"/>
      <c r="H33" s="1"/>
      <c r="I33" s="1"/>
    </row>
    <row r="34" spans="1:9" ht="15.75">
      <c r="A34" s="1"/>
      <c r="B34" s="1"/>
      <c r="C34" s="1"/>
      <c r="D34" s="1"/>
      <c r="E34" s="1"/>
      <c r="F34" s="1"/>
      <c r="G34" s="1"/>
      <c r="H34" s="1"/>
      <c r="I34" s="1"/>
    </row>
    <row r="35" spans="1:9" ht="15.75">
      <c r="A35" s="1"/>
      <c r="B35" s="1"/>
      <c r="C35" s="1"/>
      <c r="D35" s="1"/>
      <c r="E35" s="1"/>
      <c r="F35" s="1"/>
      <c r="G35" s="1"/>
      <c r="H35" s="1"/>
      <c r="I35" s="1"/>
    </row>
    <row r="36" spans="1:9" ht="15.75">
      <c r="A36" s="1"/>
      <c r="B36" s="1"/>
      <c r="C36" s="1"/>
      <c r="D36" s="1"/>
      <c r="E36" s="1"/>
      <c r="F36" s="1"/>
      <c r="G36" s="1"/>
      <c r="H36" s="1"/>
      <c r="I36" s="1"/>
    </row>
    <row r="41" ht="18" customHeight="1"/>
    <row r="42" spans="1:9" ht="31.5" customHeight="1">
      <c r="A42" s="184"/>
      <c r="B42" s="184"/>
      <c r="C42" s="184"/>
      <c r="D42" s="184"/>
      <c r="E42" s="184"/>
      <c r="F42" s="184"/>
      <c r="G42" s="184"/>
      <c r="H42" s="184"/>
      <c r="I42" s="184"/>
    </row>
  </sheetData>
  <sheetProtection sheet="1"/>
  <mergeCells count="1">
    <mergeCell ref="A42:I42"/>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E18"/>
  <sheetViews>
    <sheetView zoomScalePageLayoutView="0" workbookViewId="0" topLeftCell="A7">
      <selection activeCell="A16" sqref="A16"/>
    </sheetView>
  </sheetViews>
  <sheetFormatPr defaultColWidth="8.796875" defaultRowHeight="15"/>
  <sheetData>
    <row r="1" ht="15.75">
      <c r="A1" s="24" t="s">
        <v>39</v>
      </c>
    </row>
    <row r="2" ht="15">
      <c r="A2" s="25">
        <v>2007</v>
      </c>
    </row>
    <row r="3" ht="15.75">
      <c r="A3" s="24" t="s">
        <v>34</v>
      </c>
    </row>
    <row r="4" ht="15.75">
      <c r="A4" s="24" t="s">
        <v>35</v>
      </c>
    </row>
    <row r="5" ht="15">
      <c r="A5" t="s">
        <v>36</v>
      </c>
    </row>
    <row r="6" spans="1:5" ht="15.75">
      <c r="A6" s="175" t="s">
        <v>37</v>
      </c>
      <c r="B6" s="175"/>
      <c r="C6" s="175"/>
      <c r="D6" s="175"/>
      <c r="E6" s="175"/>
    </row>
    <row r="8" ht="15">
      <c r="A8" t="s">
        <v>41</v>
      </c>
    </row>
    <row r="10" ht="15">
      <c r="A10" t="s">
        <v>42</v>
      </c>
    </row>
    <row r="12" ht="15.75">
      <c r="A12" s="1" t="s">
        <v>44</v>
      </c>
    </row>
    <row r="14" ht="15.75">
      <c r="A14" s="1" t="s">
        <v>45</v>
      </c>
    </row>
    <row r="16" ht="15.75">
      <c r="A16" s="1" t="s">
        <v>46</v>
      </c>
    </row>
    <row r="18" ht="15.75">
      <c r="A18" s="1" t="s">
        <v>47</v>
      </c>
    </row>
  </sheetData>
  <sheetProtection sheet="1" objects="1" scenarios="1"/>
  <mergeCells count="1">
    <mergeCell ref="A6:E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zoomScalePageLayoutView="0" workbookViewId="0" topLeftCell="A1">
      <selection activeCell="V87" sqref="V87"/>
    </sheetView>
  </sheetViews>
  <sheetFormatPr defaultColWidth="8.796875" defaultRowHeight="15"/>
  <cols>
    <col min="7" max="7" width="9.59765625" style="0" customWidth="1"/>
    <col min="8" max="8" width="17.59765625" style="0" customWidth="1"/>
    <col min="9" max="9" width="1.1015625" style="0" customWidth="1"/>
    <col min="11" max="11" width="0.796875" style="0" customWidth="1"/>
    <col min="13" max="13" width="0.8984375" style="77" customWidth="1"/>
    <col min="14" max="14" width="11.69921875" style="0" customWidth="1"/>
  </cols>
  <sheetData>
    <row r="1" spans="1:14" ht="15.75">
      <c r="A1" s="146" t="s">
        <v>64</v>
      </c>
      <c r="B1" s="147"/>
      <c r="C1" s="147"/>
      <c r="D1" s="147"/>
      <c r="E1" s="147"/>
      <c r="F1" s="33"/>
      <c r="G1" s="33"/>
      <c r="H1" s="28"/>
      <c r="I1" s="28"/>
      <c r="J1" s="28"/>
      <c r="K1" s="28"/>
      <c r="L1" s="28"/>
      <c r="M1" s="28"/>
      <c r="N1" s="28"/>
    </row>
    <row r="2" spans="1:14" ht="15.75">
      <c r="A2" s="74"/>
      <c r="B2" s="74"/>
      <c r="C2" s="74"/>
      <c r="D2" s="74"/>
      <c r="E2" s="74"/>
      <c r="F2" s="28"/>
      <c r="G2" s="28"/>
      <c r="H2" s="28"/>
      <c r="I2" s="28"/>
      <c r="J2" s="28"/>
      <c r="K2" s="28"/>
      <c r="L2" s="28"/>
      <c r="M2" s="28"/>
      <c r="N2" s="28"/>
    </row>
    <row r="3" spans="1:14" ht="15.75">
      <c r="A3" s="32" t="s">
        <v>49</v>
      </c>
      <c r="B3" s="74"/>
      <c r="C3" s="74"/>
      <c r="D3" s="74"/>
      <c r="E3" s="74"/>
      <c r="F3" s="28"/>
      <c r="G3" s="28"/>
      <c r="H3" s="97"/>
      <c r="I3" s="28"/>
      <c r="J3" s="28"/>
      <c r="K3" s="28"/>
      <c r="L3" s="28"/>
      <c r="M3" s="28"/>
      <c r="N3" s="28"/>
    </row>
    <row r="4" spans="1:14" ht="15.75">
      <c r="A4" s="74"/>
      <c r="B4" s="74"/>
      <c r="C4" s="74"/>
      <c r="D4" s="74"/>
      <c r="E4" s="74"/>
      <c r="F4" s="28"/>
      <c r="G4" s="28"/>
      <c r="H4" s="185"/>
      <c r="I4" s="28"/>
      <c r="J4" s="28"/>
      <c r="K4" s="28"/>
      <c r="L4" s="28"/>
      <c r="M4" s="28"/>
      <c r="N4" s="28"/>
    </row>
    <row r="5" spans="1:14" ht="15.75">
      <c r="A5" s="32" t="s">
        <v>128</v>
      </c>
      <c r="B5" s="74"/>
      <c r="C5" s="74"/>
      <c r="D5" s="74"/>
      <c r="E5" s="74"/>
      <c r="F5" s="28"/>
      <c r="G5" s="28"/>
      <c r="H5" s="97"/>
      <c r="I5" s="28"/>
      <c r="J5" s="28"/>
      <c r="K5" s="28"/>
      <c r="L5" s="28"/>
      <c r="M5" s="28"/>
      <c r="N5" s="28"/>
    </row>
    <row r="6" spans="1:14" ht="15.75">
      <c r="A6" s="74"/>
      <c r="B6" s="74"/>
      <c r="C6" s="74"/>
      <c r="D6" s="74"/>
      <c r="E6" s="74"/>
      <c r="F6" s="28"/>
      <c r="G6" s="28"/>
      <c r="H6" s="185"/>
      <c r="I6" s="28"/>
      <c r="J6" s="28"/>
      <c r="K6" s="28"/>
      <c r="L6" s="28"/>
      <c r="M6" s="28"/>
      <c r="N6" s="28"/>
    </row>
    <row r="7" spans="1:14" ht="15.75">
      <c r="A7" s="148" t="s">
        <v>48</v>
      </c>
      <c r="B7" s="74"/>
      <c r="C7" s="74"/>
      <c r="D7" s="74"/>
      <c r="E7" s="74"/>
      <c r="F7" s="28"/>
      <c r="G7" s="127"/>
      <c r="H7" s="185"/>
      <c r="I7" s="28"/>
      <c r="J7" s="28"/>
      <c r="K7" s="28"/>
      <c r="L7" s="28"/>
      <c r="M7" s="28"/>
      <c r="N7" s="28"/>
    </row>
    <row r="8" spans="1:14" ht="15.75">
      <c r="A8" s="148"/>
      <c r="B8" s="74"/>
      <c r="C8" s="74"/>
      <c r="D8" s="74"/>
      <c r="E8" s="74"/>
      <c r="F8" s="28"/>
      <c r="G8" s="28"/>
      <c r="H8" s="185"/>
      <c r="I8" s="28"/>
      <c r="J8" s="28"/>
      <c r="K8" s="28"/>
      <c r="L8" s="28"/>
      <c r="M8" s="28"/>
      <c r="N8" s="28"/>
    </row>
    <row r="9" spans="1:14" ht="15.75">
      <c r="A9" s="148" t="s">
        <v>103</v>
      </c>
      <c r="B9" s="74"/>
      <c r="C9" s="74"/>
      <c r="D9" s="74"/>
      <c r="E9" s="74"/>
      <c r="F9" s="28"/>
      <c r="G9" s="28"/>
      <c r="H9" s="143"/>
      <c r="I9" s="28"/>
      <c r="J9" s="28"/>
      <c r="K9" s="28"/>
      <c r="L9" s="28"/>
      <c r="M9" s="28"/>
      <c r="N9" s="28"/>
    </row>
    <row r="10" spans="1:14" ht="15.75">
      <c r="A10" s="148"/>
      <c r="B10" s="74"/>
      <c r="C10" s="74"/>
      <c r="D10" s="74"/>
      <c r="E10" s="74"/>
      <c r="F10" s="28"/>
      <c r="G10" s="28"/>
      <c r="H10" s="185"/>
      <c r="I10" s="28"/>
      <c r="J10" s="28"/>
      <c r="K10" s="28"/>
      <c r="L10" s="28"/>
      <c r="M10" s="28"/>
      <c r="N10" s="28"/>
    </row>
    <row r="11" spans="1:14" ht="15.75">
      <c r="A11" s="148" t="s">
        <v>104</v>
      </c>
      <c r="B11" s="74"/>
      <c r="C11" s="74"/>
      <c r="D11" s="74"/>
      <c r="E11" s="74"/>
      <c r="F11" s="28"/>
      <c r="G11" s="28"/>
      <c r="H11" s="143"/>
      <c r="I11" s="28"/>
      <c r="J11" s="28"/>
      <c r="K11" s="28"/>
      <c r="L11" s="28"/>
      <c r="M11" s="28"/>
      <c r="N11" s="28"/>
    </row>
    <row r="12" spans="1:14" ht="15.75">
      <c r="A12" s="74"/>
      <c r="B12" s="74"/>
      <c r="C12" s="74"/>
      <c r="D12" s="74"/>
      <c r="E12" s="74"/>
      <c r="F12" s="28"/>
      <c r="G12" s="28"/>
      <c r="H12" s="25"/>
      <c r="I12" s="28"/>
      <c r="J12" s="28"/>
      <c r="K12" s="28"/>
      <c r="L12" s="28"/>
      <c r="M12" s="28"/>
      <c r="N12" s="28"/>
    </row>
    <row r="13" spans="1:14" ht="15.75">
      <c r="A13" s="74"/>
      <c r="B13" s="74"/>
      <c r="C13" s="74"/>
      <c r="D13" s="74"/>
      <c r="E13" s="74"/>
      <c r="F13" s="28"/>
      <c r="G13" s="28"/>
      <c r="H13" s="28"/>
      <c r="I13" s="28"/>
      <c r="J13" s="28"/>
      <c r="K13" s="28"/>
      <c r="L13" s="28"/>
      <c r="M13" s="28"/>
      <c r="N13" s="28"/>
    </row>
    <row r="14" spans="1:14" ht="15.75">
      <c r="A14" s="148" t="s">
        <v>60</v>
      </c>
      <c r="B14" s="74"/>
      <c r="C14" s="74"/>
      <c r="D14" s="74"/>
      <c r="E14" s="74"/>
      <c r="F14" s="28"/>
      <c r="G14" s="28"/>
      <c r="H14" s="75" t="s">
        <v>65</v>
      </c>
      <c r="I14" s="28"/>
      <c r="J14" s="75" t="s">
        <v>83</v>
      </c>
      <c r="K14" s="74"/>
      <c r="L14" s="75" t="s">
        <v>108</v>
      </c>
      <c r="M14" s="74"/>
      <c r="N14" s="75" t="s">
        <v>84</v>
      </c>
    </row>
    <row r="15" spans="1:14" ht="15.75">
      <c r="A15" s="74"/>
      <c r="B15" s="74"/>
      <c r="C15" s="74"/>
      <c r="D15" s="74" t="s">
        <v>53</v>
      </c>
      <c r="E15" s="74"/>
      <c r="F15" s="28"/>
      <c r="G15" s="28"/>
      <c r="H15" s="97"/>
      <c r="I15" s="89"/>
      <c r="J15" s="143"/>
      <c r="K15" s="93"/>
      <c r="L15" s="144"/>
      <c r="M15" s="89"/>
      <c r="N15" s="145"/>
    </row>
    <row r="16" spans="1:14" ht="15.75">
      <c r="A16" s="74"/>
      <c r="B16" s="74"/>
      <c r="C16" s="74"/>
      <c r="D16" s="74" t="s">
        <v>54</v>
      </c>
      <c r="E16" s="74"/>
      <c r="F16" s="28"/>
      <c r="G16" s="28"/>
      <c r="H16" s="97"/>
      <c r="I16" s="89"/>
      <c r="J16" s="143"/>
      <c r="K16" s="93"/>
      <c r="L16" s="144"/>
      <c r="M16" s="89"/>
      <c r="N16" s="145"/>
    </row>
    <row r="17" spans="1:14" ht="15.75">
      <c r="A17" s="74"/>
      <c r="B17" s="74"/>
      <c r="C17" s="74"/>
      <c r="D17" s="74" t="s">
        <v>55</v>
      </c>
      <c r="E17" s="74"/>
      <c r="F17" s="28"/>
      <c r="G17" s="28"/>
      <c r="H17" s="97"/>
      <c r="I17" s="89"/>
      <c r="J17" s="143"/>
      <c r="K17" s="93"/>
      <c r="L17" s="144"/>
      <c r="M17" s="89"/>
      <c r="N17" s="145"/>
    </row>
    <row r="18" spans="1:14" ht="15.75">
      <c r="A18" s="74"/>
      <c r="B18" s="74"/>
      <c r="C18" s="74"/>
      <c r="D18" s="74" t="s">
        <v>56</v>
      </c>
      <c r="E18" s="74"/>
      <c r="F18" s="28"/>
      <c r="G18" s="28"/>
      <c r="H18" s="97"/>
      <c r="I18" s="89"/>
      <c r="J18" s="143"/>
      <c r="K18" s="93"/>
      <c r="L18" s="144"/>
      <c r="M18" s="89"/>
      <c r="N18" s="145"/>
    </row>
    <row r="19" spans="1:14" ht="15.75">
      <c r="A19" s="74"/>
      <c r="B19" s="74"/>
      <c r="C19" s="74"/>
      <c r="D19" s="74" t="s">
        <v>57</v>
      </c>
      <c r="E19" s="74"/>
      <c r="F19" s="28"/>
      <c r="G19" s="28"/>
      <c r="H19" s="97"/>
      <c r="I19" s="89"/>
      <c r="J19" s="143"/>
      <c r="K19" s="93"/>
      <c r="L19" s="144"/>
      <c r="M19" s="89"/>
      <c r="N19" s="145"/>
    </row>
    <row r="20" spans="1:14" ht="15.75">
      <c r="A20" s="74"/>
      <c r="B20" s="74"/>
      <c r="C20" s="74"/>
      <c r="D20" s="74" t="s">
        <v>58</v>
      </c>
      <c r="E20" s="74"/>
      <c r="F20" s="28"/>
      <c r="G20" s="28"/>
      <c r="H20" s="97"/>
      <c r="I20" s="89"/>
      <c r="J20" s="143"/>
      <c r="K20" s="93"/>
      <c r="L20" s="144"/>
      <c r="M20" s="89"/>
      <c r="N20" s="145"/>
    </row>
    <row r="23" spans="8:10" ht="15.75">
      <c r="H23" s="31"/>
      <c r="J23" s="112"/>
    </row>
    <row r="24" ht="15.75">
      <c r="J24" s="130" t="s">
        <v>85</v>
      </c>
    </row>
    <row r="25" ht="15">
      <c r="J25" s="112"/>
    </row>
  </sheetData>
  <sheetProtection sheet="1"/>
  <printOptions/>
  <pageMargins left="0.75" right="0.75" top="1" bottom="1" header="0.5" footer="0.5"/>
  <pageSetup blackAndWhite="1" fitToHeight="1" fitToWidth="1" horizontalDpi="600" verticalDpi="600" orientation="portrait" scale="74" r:id="rId1"/>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S84" sqref="S84"/>
    </sheetView>
  </sheetViews>
  <sheetFormatPr defaultColWidth="8.796875" defaultRowHeight="15"/>
  <cols>
    <col min="1" max="1" width="13.796875" style="0" customWidth="1"/>
    <col min="2" max="2" width="16.09765625" style="0" customWidth="1"/>
    <col min="7" max="7" width="11.09765625" style="0" bestFit="1" customWidth="1"/>
  </cols>
  <sheetData>
    <row r="1" ht="15">
      <c r="J1" s="135" t="s">
        <v>87</v>
      </c>
    </row>
    <row r="2" spans="1:10" ht="64.5" customHeight="1">
      <c r="A2" s="149" t="s">
        <v>68</v>
      </c>
      <c r="B2" s="150"/>
      <c r="C2" s="150"/>
      <c r="D2" s="150"/>
      <c r="E2" s="150"/>
      <c r="F2" s="150"/>
      <c r="J2" s="135" t="s">
        <v>88</v>
      </c>
    </row>
    <row r="3" ht="15">
      <c r="J3" s="135" t="s">
        <v>89</v>
      </c>
    </row>
    <row r="4" spans="1:10" ht="15.75">
      <c r="A4" s="1" t="s">
        <v>86</v>
      </c>
      <c r="B4" s="105"/>
      <c r="J4" s="135" t="s">
        <v>90</v>
      </c>
    </row>
    <row r="5" ht="15">
      <c r="J5" s="135" t="s">
        <v>91</v>
      </c>
    </row>
    <row r="6" spans="1:10" ht="15.75">
      <c r="A6" s="1" t="s">
        <v>69</v>
      </c>
      <c r="B6" s="105"/>
      <c r="J6" s="135" t="s">
        <v>92</v>
      </c>
    </row>
    <row r="7" spans="1:10" ht="15.75">
      <c r="A7" s="102"/>
      <c r="B7" s="102"/>
      <c r="C7" s="102"/>
      <c r="D7" s="104"/>
      <c r="E7" s="102"/>
      <c r="F7" s="102"/>
      <c r="J7" s="135" t="s">
        <v>93</v>
      </c>
    </row>
    <row r="8" spans="1:10" ht="15.75">
      <c r="A8" s="103" t="s">
        <v>70</v>
      </c>
      <c r="B8" s="105"/>
      <c r="C8" s="106"/>
      <c r="D8" s="103" t="s">
        <v>71</v>
      </c>
      <c r="E8" s="102"/>
      <c r="F8" s="102"/>
      <c r="J8" s="135" t="s">
        <v>94</v>
      </c>
    </row>
    <row r="9" spans="1:10" ht="15.75">
      <c r="A9" s="103"/>
      <c r="B9" s="107"/>
      <c r="C9" s="108"/>
      <c r="D9" s="134">
        <f>IF(B8="","",CONCATENATE("Latest date for notice to be published in your newspaper: ",G20," ",G24,", ",G25))</f>
      </c>
      <c r="E9" s="102"/>
      <c r="F9" s="102"/>
      <c r="J9" s="135" t="s">
        <v>95</v>
      </c>
    </row>
    <row r="10" spans="1:10" ht="15.75">
      <c r="A10" s="103" t="s">
        <v>72</v>
      </c>
      <c r="B10" s="105"/>
      <c r="C10" s="109"/>
      <c r="D10" s="103"/>
      <c r="E10" s="102"/>
      <c r="F10" s="102"/>
      <c r="J10" s="135" t="s">
        <v>96</v>
      </c>
    </row>
    <row r="11" spans="1:10" ht="15.75">
      <c r="A11" s="103"/>
      <c r="B11" s="103"/>
      <c r="C11" s="103"/>
      <c r="D11" s="103"/>
      <c r="E11" s="102"/>
      <c r="F11" s="102"/>
      <c r="J11" s="135" t="s">
        <v>97</v>
      </c>
    </row>
    <row r="12" spans="1:10" ht="15.75">
      <c r="A12" s="103" t="s">
        <v>73</v>
      </c>
      <c r="B12" s="110"/>
      <c r="C12" s="110"/>
      <c r="D12" s="110"/>
      <c r="E12" s="111"/>
      <c r="F12" s="102"/>
      <c r="J12" s="135" t="s">
        <v>98</v>
      </c>
    </row>
    <row r="13" spans="1:6" ht="15.75">
      <c r="A13" s="103"/>
      <c r="B13" s="103"/>
      <c r="C13" s="103"/>
      <c r="D13" s="103"/>
      <c r="E13" s="102"/>
      <c r="F13" s="102"/>
    </row>
    <row r="14" spans="1:6" ht="15.75">
      <c r="A14" s="103"/>
      <c r="B14" s="103"/>
      <c r="C14" s="103"/>
      <c r="D14" s="103"/>
      <c r="E14" s="102"/>
      <c r="F14" s="102"/>
    </row>
    <row r="15" spans="1:6" ht="15.75">
      <c r="A15" s="103" t="s">
        <v>74</v>
      </c>
      <c r="B15" s="110"/>
      <c r="C15" s="110"/>
      <c r="D15" s="110"/>
      <c r="E15" s="111"/>
      <c r="F15" s="102"/>
    </row>
    <row r="18" spans="1:6" ht="15.75">
      <c r="A18" s="151" t="s">
        <v>75</v>
      </c>
      <c r="B18" s="151"/>
      <c r="C18" s="103"/>
      <c r="D18" s="103"/>
      <c r="E18" s="103"/>
      <c r="F18" s="102"/>
    </row>
    <row r="19" spans="1:6" ht="15.75">
      <c r="A19" s="103"/>
      <c r="B19" s="103"/>
      <c r="C19" s="103"/>
      <c r="D19" s="103"/>
      <c r="E19" s="103"/>
      <c r="F19" s="102"/>
    </row>
    <row r="20" spans="1:7" ht="15.75">
      <c r="A20" s="103" t="s">
        <v>69</v>
      </c>
      <c r="B20" s="103" t="s">
        <v>76</v>
      </c>
      <c r="C20" s="103"/>
      <c r="D20" s="103"/>
      <c r="E20" s="103"/>
      <c r="F20" s="102"/>
      <c r="G20" s="135">
        <f ca="1">IF(B8="","",INDIRECT(G21))</f>
      </c>
    </row>
    <row r="21" spans="1:7" ht="15.75">
      <c r="A21" s="103"/>
      <c r="B21" s="103"/>
      <c r="C21" s="103"/>
      <c r="D21" s="103"/>
      <c r="E21" s="103"/>
      <c r="F21" s="102"/>
      <c r="G21" s="136">
        <f>IF(B8="","",CONCATENATE("J",G23))</f>
      </c>
    </row>
    <row r="22" spans="1:7" ht="15.75">
      <c r="A22" s="103" t="s">
        <v>70</v>
      </c>
      <c r="B22" s="107" t="s">
        <v>77</v>
      </c>
      <c r="C22" s="103"/>
      <c r="D22" s="103"/>
      <c r="E22" s="103"/>
      <c r="G22" s="137">
        <f>B8-10</f>
        <v>-10</v>
      </c>
    </row>
    <row r="23" spans="1:7" ht="15.75">
      <c r="A23" s="103"/>
      <c r="B23" s="103"/>
      <c r="C23" s="103"/>
      <c r="D23" s="103"/>
      <c r="E23" s="103"/>
      <c r="G23" s="138">
        <f>IF(B8="","",MONTH(G22))</f>
      </c>
    </row>
    <row r="24" spans="1:7" ht="15.75">
      <c r="A24" s="103" t="s">
        <v>72</v>
      </c>
      <c r="B24" s="103" t="s">
        <v>78</v>
      </c>
      <c r="C24" s="103"/>
      <c r="D24" s="103"/>
      <c r="E24" s="103"/>
      <c r="G24" s="139">
        <f>IF(B8="","",DAY(G22))</f>
      </c>
    </row>
    <row r="25" spans="1:7" ht="15.75">
      <c r="A25" s="103"/>
      <c r="B25" s="103"/>
      <c r="C25" s="103"/>
      <c r="D25" s="103"/>
      <c r="E25" s="103"/>
      <c r="G25" s="140">
        <f>IF(B8="","",YEAR(G22))</f>
      </c>
    </row>
    <row r="26" spans="1:5" ht="15.75">
      <c r="A26" s="103" t="s">
        <v>73</v>
      </c>
      <c r="B26" s="103" t="s">
        <v>79</v>
      </c>
      <c r="C26" s="103"/>
      <c r="D26" s="103"/>
      <c r="E26" s="103"/>
    </row>
    <row r="27" spans="1:5" ht="15.75">
      <c r="A27" s="103"/>
      <c r="B27" s="103"/>
      <c r="C27" s="103"/>
      <c r="D27" s="103"/>
      <c r="E27" s="103"/>
    </row>
    <row r="28" spans="1:5" ht="15.75">
      <c r="A28" s="103" t="s">
        <v>74</v>
      </c>
      <c r="B28" s="103" t="s">
        <v>79</v>
      </c>
      <c r="C28" s="103"/>
      <c r="D28" s="103"/>
      <c r="E28" s="103"/>
    </row>
  </sheetData>
  <sheetProtection sheet="1" objects="1" scenarios="1"/>
  <mergeCells count="2">
    <mergeCell ref="A2:F2"/>
    <mergeCell ref="A18:B1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Y64"/>
  <sheetViews>
    <sheetView zoomScale="80" zoomScaleNormal="80" zoomScalePageLayoutView="0" workbookViewId="0" topLeftCell="A1">
      <selection activeCell="U109" sqref="U109"/>
    </sheetView>
  </sheetViews>
  <sheetFormatPr defaultColWidth="8.796875" defaultRowHeight="15"/>
  <cols>
    <col min="1" max="1" width="25.796875" style="2" customWidth="1"/>
    <col min="2" max="2" width="12.796875" style="2" customWidth="1"/>
    <col min="3" max="3" width="8.796875" style="2" customWidth="1"/>
    <col min="4" max="4" width="15.796875" style="2" customWidth="1"/>
    <col min="5" max="6" width="15.8984375" style="2" customWidth="1"/>
    <col min="7" max="16384" width="8.8984375" style="2" customWidth="1"/>
  </cols>
  <sheetData>
    <row r="1" spans="1:6" ht="15.75">
      <c r="A1" s="7"/>
      <c r="B1" s="7"/>
      <c r="C1" s="7"/>
      <c r="D1" s="7"/>
      <c r="E1" s="38"/>
      <c r="F1" s="38">
        <f>input!G7</f>
        <v>0</v>
      </c>
    </row>
    <row r="2" spans="1:6" ht="15.75">
      <c r="A2" s="7"/>
      <c r="B2" s="7"/>
      <c r="C2" s="7"/>
      <c r="D2" s="7"/>
      <c r="E2" s="8"/>
      <c r="F2" s="26"/>
    </row>
    <row r="3" spans="1:6" ht="18.75">
      <c r="A3" s="154" t="s">
        <v>38</v>
      </c>
      <c r="B3" s="154"/>
      <c r="C3" s="154"/>
      <c r="D3" s="154"/>
      <c r="E3" s="154"/>
      <c r="F3" s="153"/>
    </row>
    <row r="4" spans="1:6" ht="18.75">
      <c r="A4" s="155" t="s">
        <v>0</v>
      </c>
      <c r="B4" s="155"/>
      <c r="C4" s="155"/>
      <c r="D4" s="155"/>
      <c r="E4" s="155"/>
      <c r="F4" s="153"/>
    </row>
    <row r="5" spans="1:7" ht="18.75">
      <c r="A5" s="154" t="str">
        <f>CONCATENATE("For Fiscal Year ",cert!F1,"")</f>
        <v>For Fiscal Year 0</v>
      </c>
      <c r="B5" s="163"/>
      <c r="C5" s="163"/>
      <c r="D5" s="163"/>
      <c r="E5" s="163"/>
      <c r="F5" s="163"/>
      <c r="G5" s="1"/>
    </row>
    <row r="6" spans="1:7" ht="18.75">
      <c r="A6" s="78"/>
      <c r="B6" s="87"/>
      <c r="C6" s="87"/>
      <c r="D6" s="87"/>
      <c r="E6" s="87"/>
      <c r="F6" s="87"/>
      <c r="G6" s="1"/>
    </row>
    <row r="7" spans="1:6" ht="15.75">
      <c r="A7" s="162" t="str">
        <f>CONCATENATE("To the Clerk of  ",input!H5,", State of Kansas")</f>
        <v>To the Clerk of  , State of Kansas</v>
      </c>
      <c r="B7" s="162"/>
      <c r="C7" s="162"/>
      <c r="D7" s="162"/>
      <c r="E7" s="162"/>
      <c r="F7" s="153"/>
    </row>
    <row r="8" spans="1:6" ht="15.75">
      <c r="A8" s="152" t="s">
        <v>1</v>
      </c>
      <c r="B8" s="152"/>
      <c r="C8" s="152"/>
      <c r="D8" s="152"/>
      <c r="E8" s="152"/>
      <c r="F8" s="153"/>
    </row>
    <row r="9" spans="1:6" ht="15.75">
      <c r="A9" s="164">
        <f>input!H3</f>
        <v>0</v>
      </c>
      <c r="B9" s="164"/>
      <c r="C9" s="164"/>
      <c r="D9" s="164"/>
      <c r="E9" s="164"/>
      <c r="F9" s="165"/>
    </row>
    <row r="10" spans="1:6" ht="15.75">
      <c r="A10" s="152" t="s">
        <v>2</v>
      </c>
      <c r="B10" s="152"/>
      <c r="C10" s="152"/>
      <c r="D10" s="152"/>
      <c r="E10" s="152"/>
      <c r="F10" s="153"/>
    </row>
    <row r="11" spans="1:6" ht="15.75">
      <c r="A11" s="152" t="s">
        <v>3</v>
      </c>
      <c r="B11" s="152"/>
      <c r="C11" s="152"/>
      <c r="D11" s="152"/>
      <c r="E11" s="152"/>
      <c r="F11" s="153"/>
    </row>
    <row r="12" spans="1:6" ht="15.75">
      <c r="A12" s="152" t="s">
        <v>4</v>
      </c>
      <c r="B12" s="152"/>
      <c r="C12" s="152"/>
      <c r="D12" s="152"/>
      <c r="E12" s="152"/>
      <c r="F12" s="153"/>
    </row>
    <row r="13" spans="1:6" ht="15.75">
      <c r="A13" s="7"/>
      <c r="B13" s="7"/>
      <c r="C13" s="7"/>
      <c r="D13" s="7"/>
      <c r="E13" s="7"/>
      <c r="F13" s="26"/>
    </row>
    <row r="14" spans="1:6" ht="15.75">
      <c r="A14" s="7"/>
      <c r="B14" s="7"/>
      <c r="C14" s="7"/>
      <c r="D14" s="11"/>
      <c r="E14" s="11"/>
      <c r="F14" s="26"/>
    </row>
    <row r="15" spans="1:6" ht="15.75">
      <c r="A15" s="7"/>
      <c r="B15" s="7"/>
      <c r="C15" s="34"/>
      <c r="D15" s="156">
        <f>input!G7</f>
        <v>0</v>
      </c>
      <c r="E15" s="157"/>
      <c r="F15" s="158"/>
    </row>
    <row r="16" spans="1:6" ht="15.75">
      <c r="A16" s="7"/>
      <c r="B16" s="7"/>
      <c r="C16" s="34"/>
      <c r="D16" s="159" t="s">
        <v>59</v>
      </c>
      <c r="E16" s="160"/>
      <c r="F16" s="161"/>
    </row>
    <row r="17" spans="1:6" ht="15.75">
      <c r="A17" s="7"/>
      <c r="B17" s="7"/>
      <c r="C17" s="27"/>
      <c r="D17" s="98" t="s">
        <v>40</v>
      </c>
      <c r="E17" s="98" t="s">
        <v>17</v>
      </c>
      <c r="F17" s="98" t="s">
        <v>50</v>
      </c>
    </row>
    <row r="18" spans="1:6" ht="15.75">
      <c r="A18" s="9"/>
      <c r="B18" s="7"/>
      <c r="C18" s="94" t="s">
        <v>5</v>
      </c>
      <c r="D18" s="98">
        <f>input!G7-1</f>
        <v>-1</v>
      </c>
      <c r="E18" s="98">
        <f>input!G7</f>
        <v>0</v>
      </c>
      <c r="F18" s="98">
        <f>input!G7</f>
        <v>0</v>
      </c>
    </row>
    <row r="19" spans="1:6" ht="15.75">
      <c r="A19" s="13" t="s">
        <v>6</v>
      </c>
      <c r="B19" s="14"/>
      <c r="C19" s="100" t="s">
        <v>7</v>
      </c>
      <c r="D19" s="100" t="s">
        <v>100</v>
      </c>
      <c r="E19" s="100" t="s">
        <v>8</v>
      </c>
      <c r="F19" s="100" t="s">
        <v>8</v>
      </c>
    </row>
    <row r="20" spans="1:6" ht="15.75">
      <c r="A20" s="125" t="s">
        <v>9</v>
      </c>
      <c r="B20" s="126" t="s">
        <v>10</v>
      </c>
      <c r="C20" s="88"/>
      <c r="D20" s="88"/>
      <c r="E20" s="88"/>
      <c r="F20" s="88"/>
    </row>
    <row r="21" spans="1:6" ht="15.75">
      <c r="A21" s="91">
        <f>CONCATENATE(input!H15)</f>
      </c>
      <c r="B21" s="91">
        <f>IF(input!J15&lt;&gt;0,input!J15,"")</f>
      </c>
      <c r="C21" s="91">
        <f>IF(fund1!B54&lt;&gt;0,fund1!B54,"")</f>
      </c>
      <c r="D21" s="90">
        <f>IF(input!N15&lt;&gt;0,input!N15,"")</f>
      </c>
      <c r="E21" s="90">
        <f>IF(fund1!C50&lt;&gt;0,fund1!C50,"")</f>
      </c>
      <c r="F21" s="90">
        <f>IF(fund1!D50&lt;&gt;0,fund1!D50,"")</f>
      </c>
    </row>
    <row r="22" spans="1:6" ht="15.75">
      <c r="A22" s="91">
        <f>CONCATENATE(input!H16)</f>
      </c>
      <c r="B22" s="91">
        <f>IF(input!J16&lt;&gt;0,input!J16,"")</f>
      </c>
      <c r="C22" s="91">
        <f>IF(fund2!B54&lt;&gt;0,fund2!B54,"")</f>
      </c>
      <c r="D22" s="90">
        <f>IF(input!N16&lt;&gt;0,input!N16,"")</f>
      </c>
      <c r="E22" s="95">
        <f>IF(fund2!C50&lt;&gt;0,fund2!C50,"")</f>
      </c>
      <c r="F22" s="90">
        <f>IF(fund2!D50&lt;&gt;0,fund2!D50,"")</f>
      </c>
    </row>
    <row r="23" spans="1:6" ht="15.75">
      <c r="A23" s="91">
        <f>CONCATENATE(input!H17)</f>
      </c>
      <c r="B23" s="91">
        <f>IF(input!J17&lt;&gt;0,input!J17,"")</f>
      </c>
      <c r="C23" s="91">
        <f>IF(fund3!B54&lt;&gt;0,fund3!B54,"")</f>
      </c>
      <c r="D23" s="90">
        <f>IF(input!N17&lt;&gt;0,input!N17,"")</f>
      </c>
      <c r="E23" s="95">
        <f>IF(fund3!C50&lt;&gt;0,fund3!C50,"")</f>
      </c>
      <c r="F23" s="90">
        <f>IF(fund3!D50&lt;&gt;0,fund3!D50,"")</f>
      </c>
    </row>
    <row r="24" spans="1:6" ht="15.75">
      <c r="A24" s="91">
        <f>CONCATENATE(input!H18)</f>
      </c>
      <c r="B24" s="91">
        <f>IF(input!J18&lt;&gt;0,input!J18,"")</f>
      </c>
      <c r="C24" s="91">
        <f>IF(fund4!B54&lt;&gt;0,fund4!B54,"")</f>
      </c>
      <c r="D24" s="90">
        <f>IF(input!N18&lt;&gt;0,input!N18,"")</f>
      </c>
      <c r="E24" s="95">
        <f>IF(fund4!C50&lt;&gt;0,fund4!C50,"")</f>
      </c>
      <c r="F24" s="90">
        <f>IF(fund4!D50&lt;&gt;0,fund4!D50,"")</f>
      </c>
    </row>
    <row r="25" spans="1:25" s="26" customFormat="1" ht="15.75">
      <c r="A25" s="91">
        <f>CONCATENATE(input!H19)</f>
      </c>
      <c r="B25" s="91">
        <f>IF(input!J19&lt;&gt;0,input!J19,"")</f>
      </c>
      <c r="C25" s="91">
        <f>IF(fund5!B54&lt;&gt;0,fund5!B54,"")</f>
      </c>
      <c r="D25" s="90">
        <f>IF(input!N19&lt;&gt;0,input!N19,"")</f>
      </c>
      <c r="E25" s="95">
        <f>IF(fund5!C50&lt;&gt;0,fund5!C50,"")</f>
      </c>
      <c r="F25" s="90">
        <f>IF(fund5!D50&lt;&gt;0,fund5!D50,"")</f>
      </c>
      <c r="G25" s="73"/>
      <c r="H25" s="73"/>
      <c r="I25" s="73"/>
      <c r="J25" s="73"/>
      <c r="K25" s="73"/>
      <c r="L25" s="73"/>
      <c r="M25" s="73"/>
      <c r="N25" s="73"/>
      <c r="O25" s="73"/>
      <c r="P25" s="73"/>
      <c r="Q25" s="73"/>
      <c r="R25" s="73"/>
      <c r="S25" s="73"/>
      <c r="T25" s="73"/>
      <c r="U25" s="73"/>
      <c r="V25" s="73"/>
      <c r="W25" s="73"/>
      <c r="X25" s="73"/>
      <c r="Y25" s="73"/>
    </row>
    <row r="26" spans="1:6" ht="15.75">
      <c r="A26" s="91">
        <f>CONCATENATE(input!H20)</f>
      </c>
      <c r="B26" s="91">
        <f>IF(input!J20&lt;&gt;0,input!J20,"")</f>
      </c>
      <c r="C26" s="91">
        <f>IF(fund6!B54&lt;&gt;0,fund6!B54,"")</f>
      </c>
      <c r="D26" s="90">
        <f>IF(input!N20&lt;&gt;0,input!N20,"")</f>
      </c>
      <c r="E26" s="95">
        <f>IF(fund6!C50&lt;&gt;0,fund6!C50,"")</f>
      </c>
      <c r="F26" s="90">
        <f>IF(fund6!D50&lt;&gt;0,fund6!D50,"")</f>
      </c>
    </row>
    <row r="27" spans="1:6" ht="15.75">
      <c r="A27" s="99" t="s">
        <v>11</v>
      </c>
      <c r="B27" s="88"/>
      <c r="C27" s="124" t="s">
        <v>67</v>
      </c>
      <c r="D27" s="123">
        <f>SUM(D21:D26)</f>
        <v>0</v>
      </c>
      <c r="E27" s="123">
        <f>SUM(E21:E26)</f>
        <v>0</v>
      </c>
      <c r="F27" s="123">
        <f>SUM(F21:F26)</f>
        <v>0</v>
      </c>
    </row>
    <row r="28" spans="1:6" ht="15.75">
      <c r="A28" s="99" t="s">
        <v>32</v>
      </c>
      <c r="B28" s="88"/>
      <c r="C28" s="91">
        <f>summ!D31</f>
        <v>0</v>
      </c>
      <c r="D28" s="17"/>
      <c r="E28" s="18"/>
      <c r="F28" s="26"/>
    </row>
    <row r="29" spans="1:6" ht="15.75">
      <c r="A29" s="40"/>
      <c r="B29" s="19"/>
      <c r="C29" s="19"/>
      <c r="D29" s="19"/>
      <c r="E29" s="19"/>
      <c r="F29" s="26"/>
    </row>
    <row r="30" spans="1:6" ht="15.75">
      <c r="A30" s="83" t="s">
        <v>51</v>
      </c>
      <c r="B30" s="20"/>
      <c r="C30" s="20"/>
      <c r="D30" s="20"/>
      <c r="E30" s="20"/>
      <c r="F30" s="26"/>
    </row>
    <row r="31" spans="1:6" ht="15.75">
      <c r="A31" s="79"/>
      <c r="B31" s="7"/>
      <c r="C31" s="7"/>
      <c r="D31" s="7"/>
      <c r="E31" s="7"/>
      <c r="F31" s="26"/>
    </row>
    <row r="32" spans="1:6" ht="15.75">
      <c r="A32" s="7"/>
      <c r="B32" s="9"/>
      <c r="C32" s="19"/>
      <c r="D32" s="11"/>
      <c r="E32" s="11"/>
      <c r="F32" s="26"/>
    </row>
    <row r="33" spans="1:6" ht="15.75">
      <c r="A33" s="82"/>
      <c r="B33" s="7"/>
      <c r="C33" s="7"/>
      <c r="D33" s="7"/>
      <c r="E33" s="7"/>
      <c r="F33" s="26"/>
    </row>
    <row r="34" spans="1:6" ht="15.75">
      <c r="A34" s="10" t="s">
        <v>12</v>
      </c>
      <c r="B34" s="7"/>
      <c r="C34" s="9" t="s">
        <v>13</v>
      </c>
      <c r="D34" s="11"/>
      <c r="E34" s="11"/>
      <c r="F34" s="26"/>
    </row>
    <row r="35" spans="1:6" ht="15.75">
      <c r="A35" s="7"/>
      <c r="B35" s="7"/>
      <c r="C35" s="7"/>
      <c r="D35" s="18"/>
      <c r="E35" s="18"/>
      <c r="F35" s="26"/>
    </row>
    <row r="36" spans="1:6" ht="15.75">
      <c r="A36" s="9" t="s">
        <v>63</v>
      </c>
      <c r="B36" s="79"/>
      <c r="C36" s="79"/>
      <c r="D36" s="19"/>
      <c r="E36" s="19"/>
      <c r="F36" s="26"/>
    </row>
    <row r="37" spans="1:6" ht="15.75">
      <c r="A37" s="39"/>
      <c r="B37" s="81"/>
      <c r="C37" s="79"/>
      <c r="D37" s="18"/>
      <c r="E37" s="18"/>
      <c r="F37" s="26"/>
    </row>
    <row r="38" spans="1:6" ht="15.75">
      <c r="A38" s="45"/>
      <c r="B38" s="81"/>
      <c r="C38" s="79"/>
      <c r="D38" s="14"/>
      <c r="E38" s="14"/>
      <c r="F38" s="26"/>
    </row>
    <row r="39" spans="1:6" ht="15.75">
      <c r="A39" s="7" t="s">
        <v>62</v>
      </c>
      <c r="B39" s="79"/>
      <c r="C39" s="79"/>
      <c r="D39" s="19"/>
      <c r="E39" s="19"/>
      <c r="F39" s="26"/>
    </row>
    <row r="40" spans="1:10" ht="15.75">
      <c r="A40" s="84"/>
      <c r="B40" s="79"/>
      <c r="C40" s="79"/>
      <c r="D40" s="14"/>
      <c r="E40" s="14"/>
      <c r="F40" s="26"/>
      <c r="J40" s="142"/>
    </row>
    <row r="41" spans="1:6" ht="15.75">
      <c r="A41" s="85"/>
      <c r="B41" s="80"/>
      <c r="C41" s="80"/>
      <c r="D41" s="19"/>
      <c r="E41" s="19"/>
      <c r="F41" s="26"/>
    </row>
    <row r="42" spans="1:6" ht="15.75">
      <c r="A42" s="86"/>
      <c r="B42" s="11"/>
      <c r="C42" s="7"/>
      <c r="D42" s="21"/>
      <c r="E42" s="21"/>
      <c r="F42" s="26"/>
    </row>
    <row r="43" spans="1:6" ht="15.75">
      <c r="A43" s="7" t="s">
        <v>99</v>
      </c>
      <c r="B43" s="19"/>
      <c r="C43" s="7"/>
      <c r="D43" s="7"/>
      <c r="E43" s="7"/>
      <c r="F43" s="26"/>
    </row>
    <row r="44" spans="1:6" ht="15.75">
      <c r="A44" s="84"/>
      <c r="B44" s="19"/>
      <c r="C44" s="7"/>
      <c r="D44" s="21"/>
      <c r="E44" s="21"/>
      <c r="F44" s="26"/>
    </row>
    <row r="45" spans="1:6" ht="15.75">
      <c r="A45" s="24"/>
      <c r="B45" s="19"/>
      <c r="C45" s="7"/>
      <c r="D45" s="22"/>
      <c r="E45" s="22"/>
      <c r="F45" s="26"/>
    </row>
    <row r="46" spans="1:6" ht="15.75">
      <c r="A46" s="24"/>
      <c r="B46" s="19"/>
      <c r="C46" s="7"/>
      <c r="D46" s="14"/>
      <c r="E46" s="14"/>
      <c r="F46" s="26"/>
    </row>
    <row r="47" spans="1:6" ht="15.75">
      <c r="A47" s="11"/>
      <c r="B47" s="11"/>
      <c r="C47" s="7"/>
      <c r="D47" s="152" t="s">
        <v>14</v>
      </c>
      <c r="E47" s="152"/>
      <c r="F47" s="26"/>
    </row>
    <row r="48" spans="1:5" ht="15.75">
      <c r="A48" s="41"/>
      <c r="B48" s="41"/>
      <c r="C48" s="41"/>
      <c r="D48" s="41"/>
      <c r="E48" s="41"/>
    </row>
    <row r="49" spans="1:5" ht="15.75">
      <c r="A49" s="41"/>
      <c r="B49" s="41"/>
      <c r="C49" s="41"/>
      <c r="D49" s="41"/>
      <c r="E49" s="41"/>
    </row>
    <row r="50" spans="1:5" ht="15.75">
      <c r="A50" s="41"/>
      <c r="B50" s="41"/>
      <c r="C50" s="41"/>
      <c r="D50" s="41"/>
      <c r="E50" s="41"/>
    </row>
    <row r="51" spans="1:5" ht="15.75">
      <c r="A51" s="41"/>
      <c r="B51" s="41"/>
      <c r="C51" s="41"/>
      <c r="D51" s="41"/>
      <c r="E51" s="41"/>
    </row>
    <row r="52" spans="1:5" ht="15.75">
      <c r="A52" s="41"/>
      <c r="B52" s="41"/>
      <c r="C52" s="41"/>
      <c r="D52" s="41"/>
      <c r="E52" s="41"/>
    </row>
    <row r="53" spans="1:5" ht="15.75">
      <c r="A53" s="41"/>
      <c r="B53" s="41"/>
      <c r="C53" s="41"/>
      <c r="D53" s="41"/>
      <c r="E53" s="41"/>
    </row>
    <row r="54" spans="1:5" ht="15.75">
      <c r="A54" s="41"/>
      <c r="B54" s="41"/>
      <c r="C54" s="41"/>
      <c r="D54" s="41"/>
      <c r="E54" s="41"/>
    </row>
    <row r="55" spans="1:5" ht="15.75">
      <c r="A55" s="41"/>
      <c r="B55" s="41"/>
      <c r="C55" s="41"/>
      <c r="D55" s="41"/>
      <c r="E55" s="41"/>
    </row>
    <row r="56" spans="1:5" ht="15.75">
      <c r="A56" s="41"/>
      <c r="B56" s="41"/>
      <c r="C56" s="41"/>
      <c r="D56" s="41"/>
      <c r="E56" s="41"/>
    </row>
    <row r="57" spans="1:5" ht="15.75">
      <c r="A57" s="41"/>
      <c r="B57" s="41"/>
      <c r="C57" s="41"/>
      <c r="D57" s="41"/>
      <c r="E57" s="41"/>
    </row>
    <row r="58" spans="1:5" ht="15.75">
      <c r="A58" s="41"/>
      <c r="B58" s="41"/>
      <c r="C58" s="41"/>
      <c r="D58" s="41"/>
      <c r="E58" s="41"/>
    </row>
    <row r="59" spans="1:5" ht="15.75">
      <c r="A59" s="41"/>
      <c r="B59" s="41"/>
      <c r="C59" s="41"/>
      <c r="D59" s="41"/>
      <c r="E59" s="41"/>
    </row>
    <row r="60" spans="1:5" ht="15.75">
      <c r="A60" s="41"/>
      <c r="B60" s="41"/>
      <c r="C60" s="41"/>
      <c r="D60" s="41"/>
      <c r="E60" s="41"/>
    </row>
    <row r="61" spans="1:5" ht="15.75">
      <c r="A61" s="41"/>
      <c r="B61" s="41"/>
      <c r="C61" s="41"/>
      <c r="D61" s="41"/>
      <c r="E61" s="41"/>
    </row>
    <row r="62" spans="1:5" ht="15.75">
      <c r="A62" s="41"/>
      <c r="B62" s="41"/>
      <c r="C62" s="41"/>
      <c r="D62" s="41"/>
      <c r="E62" s="41"/>
    </row>
    <row r="63" spans="1:5" ht="15.75">
      <c r="A63" s="41"/>
      <c r="B63" s="42" t="s">
        <v>15</v>
      </c>
      <c r="C63" s="41"/>
      <c r="D63" s="41"/>
      <c r="E63" s="41"/>
    </row>
    <row r="64" spans="1:5" ht="15.75">
      <c r="A64" s="41"/>
      <c r="B64" s="41"/>
      <c r="C64" s="41"/>
      <c r="D64" s="41"/>
      <c r="E64" s="41"/>
    </row>
  </sheetData>
  <sheetProtection sheet="1"/>
  <mergeCells count="12">
    <mergeCell ref="A5:F5"/>
    <mergeCell ref="A9:F9"/>
    <mergeCell ref="D47:E47"/>
    <mergeCell ref="A10:F10"/>
    <mergeCell ref="A11:F11"/>
    <mergeCell ref="A12:F12"/>
    <mergeCell ref="A3:F3"/>
    <mergeCell ref="A4:F4"/>
    <mergeCell ref="D15:F15"/>
    <mergeCell ref="D16:F16"/>
    <mergeCell ref="A7:F7"/>
    <mergeCell ref="A8:F8"/>
  </mergeCells>
  <printOptions/>
  <pageMargins left="0.5" right="0.5" top="1" bottom="0.5" header="0.5" footer="0.5"/>
  <pageSetup blackAndWhite="1" fitToHeight="1" fitToWidth="1" horizontalDpi="120" verticalDpi="120" orientation="portrait" scale="65" r:id="rId1"/>
  <headerFooter alignWithMargins="0">
    <oddHeader>&amp;R&amp;"Times New Roman,Regular"State of Kansas
Amendment</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Q121" sqref="Q121"/>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f>cert!A9</f>
        <v>0</v>
      </c>
      <c r="B1" s="7"/>
      <c r="C1" s="7"/>
      <c r="D1" s="71">
        <f>input!G7</f>
        <v>0</v>
      </c>
    </row>
    <row r="2" spans="1:4" ht="15.75">
      <c r="A2" s="7"/>
      <c r="B2" s="7"/>
      <c r="C2" s="7"/>
      <c r="D2" s="8"/>
    </row>
    <row r="3" spans="1:4" ht="15.75">
      <c r="A3" s="7"/>
      <c r="B3" s="7"/>
      <c r="C3" s="7"/>
      <c r="D3" s="7"/>
    </row>
    <row r="4" spans="1:4" ht="15.75">
      <c r="A4" s="7"/>
      <c r="B4" s="7"/>
      <c r="C4" s="7"/>
      <c r="D4" s="7"/>
    </row>
    <row r="5" spans="1:4" ht="15.75">
      <c r="A5" s="9" t="s">
        <v>16</v>
      </c>
      <c r="B5" s="20"/>
      <c r="C5" s="20"/>
      <c r="D5" s="20"/>
    </row>
    <row r="6" spans="1:4" ht="15.75">
      <c r="A6" s="7"/>
      <c r="B6" s="19"/>
      <c r="C6" s="12">
        <f>input!G7</f>
        <v>0</v>
      </c>
      <c r="D6" s="12">
        <f>input!G7</f>
        <v>0</v>
      </c>
    </row>
    <row r="7" spans="1:4" ht="15.75">
      <c r="A7" s="10">
        <f>cert!A21</f>
      </c>
      <c r="B7" s="19"/>
      <c r="C7" s="23" t="s">
        <v>17</v>
      </c>
      <c r="D7" s="23" t="s">
        <v>18</v>
      </c>
    </row>
    <row r="8" spans="1:4" ht="15.75">
      <c r="A8" s="14"/>
      <c r="B8" s="44"/>
      <c r="C8" s="15" t="s">
        <v>19</v>
      </c>
      <c r="D8" s="15" t="s">
        <v>19</v>
      </c>
    </row>
    <row r="9" spans="1:4" ht="15.75">
      <c r="A9" s="166" t="str">
        <f>CONCATENATE("Unencumbered Cash Balance ",input!H9)</f>
        <v>Unencumbered Cash Balance </v>
      </c>
      <c r="B9" s="167"/>
      <c r="C9" s="6"/>
      <c r="D9" s="6"/>
    </row>
    <row r="10" spans="1:4" ht="15.75">
      <c r="A10" s="168" t="s">
        <v>33</v>
      </c>
      <c r="B10" s="169"/>
      <c r="C10" s="56"/>
      <c r="D10" s="52"/>
    </row>
    <row r="11" spans="1:4" ht="15.75">
      <c r="A11" s="47" t="s">
        <v>20</v>
      </c>
      <c r="B11" s="59"/>
      <c r="C11" s="48"/>
      <c r="D11" s="6"/>
    </row>
    <row r="12" spans="1:4" ht="15.75">
      <c r="A12" s="47" t="s">
        <v>21</v>
      </c>
      <c r="B12" s="59"/>
      <c r="C12" s="48"/>
      <c r="D12" s="6"/>
    </row>
    <row r="13" spans="1:4" ht="15.75">
      <c r="A13" s="46" t="s">
        <v>22</v>
      </c>
      <c r="B13" s="59"/>
      <c r="C13" s="48"/>
      <c r="D13" s="6"/>
    </row>
    <row r="14" spans="1:4" ht="15.75">
      <c r="A14" s="47" t="s">
        <v>23</v>
      </c>
      <c r="B14" s="59"/>
      <c r="C14" s="48"/>
      <c r="D14" s="6"/>
    </row>
    <row r="15" spans="1:4" ht="15.75">
      <c r="A15" s="129" t="s">
        <v>81</v>
      </c>
      <c r="B15" s="128"/>
      <c r="C15" s="48"/>
      <c r="D15" s="6"/>
    </row>
    <row r="16" spans="1:4" ht="15.75">
      <c r="A16" s="50"/>
      <c r="B16" s="60"/>
      <c r="C16" s="48"/>
      <c r="D16" s="6"/>
    </row>
    <row r="17" spans="1:4" ht="15.75">
      <c r="A17" s="50"/>
      <c r="B17" s="60"/>
      <c r="C17" s="48"/>
      <c r="D17" s="6"/>
    </row>
    <row r="18" spans="1:4" ht="15.75">
      <c r="A18" s="50"/>
      <c r="B18" s="60"/>
      <c r="C18" s="48"/>
      <c r="D18" s="6"/>
    </row>
    <row r="19" spans="1:4" ht="15.75">
      <c r="A19" s="50"/>
      <c r="B19" s="60"/>
      <c r="C19" s="48"/>
      <c r="D19" s="6"/>
    </row>
    <row r="20" spans="1:4" ht="15.75">
      <c r="A20" s="50"/>
      <c r="B20" s="60"/>
      <c r="C20" s="48"/>
      <c r="D20" s="6"/>
    </row>
    <row r="21" spans="1:4" ht="15.75">
      <c r="A21" s="50"/>
      <c r="B21" s="60"/>
      <c r="C21" s="48"/>
      <c r="D21" s="6"/>
    </row>
    <row r="22" spans="1:4" ht="15.75">
      <c r="A22" s="50"/>
      <c r="B22" s="60"/>
      <c r="C22" s="48"/>
      <c r="D22" s="6"/>
    </row>
    <row r="23" spans="1:4" ht="15.75">
      <c r="A23" s="50"/>
      <c r="B23" s="60"/>
      <c r="C23" s="48"/>
      <c r="D23" s="6"/>
    </row>
    <row r="24" spans="1:4" ht="15.75">
      <c r="A24" s="54"/>
      <c r="B24" s="60"/>
      <c r="C24" s="48"/>
      <c r="D24" s="6"/>
    </row>
    <row r="25" spans="1:4" ht="15.75">
      <c r="A25" s="50"/>
      <c r="B25" s="60"/>
      <c r="C25" s="48"/>
      <c r="D25" s="6"/>
    </row>
    <row r="26" spans="1:4" ht="15.75">
      <c r="A26" s="49" t="s">
        <v>24</v>
      </c>
      <c r="B26" s="60"/>
      <c r="C26" s="48"/>
      <c r="D26" s="6"/>
    </row>
    <row r="27" spans="1:4" ht="15.75">
      <c r="A27" s="51" t="s">
        <v>25</v>
      </c>
      <c r="B27" s="59"/>
      <c r="C27" s="65">
        <f>SUM(C11:C26)</f>
        <v>0</v>
      </c>
      <c r="D27" s="63">
        <f>SUM(D11:D26)</f>
        <v>0</v>
      </c>
    </row>
    <row r="28" spans="1:4" ht="15.75">
      <c r="A28" s="51" t="s">
        <v>26</v>
      </c>
      <c r="B28" s="59"/>
      <c r="C28" s="65">
        <f>C9+C27</f>
        <v>0</v>
      </c>
      <c r="D28" s="63">
        <f>D9+D27</f>
        <v>0</v>
      </c>
    </row>
    <row r="29" spans="1:4" ht="15.75">
      <c r="A29" s="47" t="s">
        <v>27</v>
      </c>
      <c r="B29" s="59"/>
      <c r="C29" s="52"/>
      <c r="D29" s="16"/>
    </row>
    <row r="30" spans="1:4" ht="15.75">
      <c r="A30" s="54"/>
      <c r="B30" s="60"/>
      <c r="C30" s="48"/>
      <c r="D30" s="6"/>
    </row>
    <row r="31" spans="1:4" ht="15.75">
      <c r="A31" s="50"/>
      <c r="B31" s="60"/>
      <c r="C31" s="48"/>
      <c r="D31" s="6"/>
    </row>
    <row r="32" spans="1:4" ht="15.75">
      <c r="A32" s="50"/>
      <c r="B32" s="60"/>
      <c r="C32" s="48"/>
      <c r="D32" s="6"/>
    </row>
    <row r="33" spans="1:4" ht="15.75">
      <c r="A33" s="50"/>
      <c r="B33" s="60"/>
      <c r="C33" s="48"/>
      <c r="D33" s="6"/>
    </row>
    <row r="34" spans="1:4" ht="15.75">
      <c r="A34" s="54"/>
      <c r="B34" s="60"/>
      <c r="C34" s="48"/>
      <c r="D34" s="6"/>
    </row>
    <row r="35" spans="1:4" ht="15.75">
      <c r="A35" s="50"/>
      <c r="B35" s="60"/>
      <c r="C35" s="48"/>
      <c r="D35" s="6"/>
    </row>
    <row r="36" spans="1:4" ht="15.75">
      <c r="A36" s="50"/>
      <c r="B36" s="60"/>
      <c r="C36" s="48"/>
      <c r="D36" s="48"/>
    </row>
    <row r="37" spans="1:4" ht="15.75">
      <c r="A37" s="50"/>
      <c r="B37" s="60"/>
      <c r="C37" s="48"/>
      <c r="D37" s="48"/>
    </row>
    <row r="38" spans="1:4" ht="15.75">
      <c r="A38" s="50"/>
      <c r="B38" s="60"/>
      <c r="C38" s="48"/>
      <c r="D38" s="48"/>
    </row>
    <row r="39" spans="1:4" ht="15.75">
      <c r="A39" s="50"/>
      <c r="B39" s="60"/>
      <c r="C39" s="48"/>
      <c r="D39" s="48"/>
    </row>
    <row r="40" spans="1:4" ht="15.75">
      <c r="A40" s="50"/>
      <c r="B40" s="60"/>
      <c r="C40" s="48"/>
      <c r="D40" s="48"/>
    </row>
    <row r="41" spans="1:4" ht="15.75">
      <c r="A41" s="54"/>
      <c r="B41" s="60"/>
      <c r="C41" s="55"/>
      <c r="D41" s="6"/>
    </row>
    <row r="42" spans="1:4" ht="15.75">
      <c r="A42" s="50"/>
      <c r="B42" s="60"/>
      <c r="C42" s="53"/>
      <c r="D42" s="6"/>
    </row>
    <row r="43" spans="1:4" ht="15.75">
      <c r="A43" s="50"/>
      <c r="B43" s="60"/>
      <c r="C43" s="48"/>
      <c r="D43" s="6"/>
    </row>
    <row r="44" spans="1:4" ht="15.75">
      <c r="A44" s="50"/>
      <c r="B44" s="60"/>
      <c r="C44" s="55"/>
      <c r="D44" s="6"/>
    </row>
    <row r="45" spans="1:4" ht="15.75">
      <c r="A45" s="54"/>
      <c r="B45" s="60"/>
      <c r="C45" s="48"/>
      <c r="D45" s="6"/>
    </row>
    <row r="46" spans="1:4" ht="15.75">
      <c r="A46" s="50"/>
      <c r="B46" s="60"/>
      <c r="C46" s="48"/>
      <c r="D46" s="6"/>
    </row>
    <row r="47" spans="1:4" ht="15.75">
      <c r="A47" s="50"/>
      <c r="B47" s="60"/>
      <c r="C47" s="48"/>
      <c r="D47" s="6"/>
    </row>
    <row r="48" spans="1:4" ht="15.75">
      <c r="A48" s="50"/>
      <c r="B48" s="60"/>
      <c r="C48" s="48"/>
      <c r="D48" s="6"/>
    </row>
    <row r="49" spans="1:4" ht="15.75">
      <c r="A49" s="54"/>
      <c r="B49" s="60"/>
      <c r="C49" s="48"/>
      <c r="D49" s="6"/>
    </row>
    <row r="50" spans="1:4" ht="15.75">
      <c r="A50" s="51" t="s">
        <v>28</v>
      </c>
      <c r="B50" s="57"/>
      <c r="C50" s="63">
        <f>SUM(C30:C49)</f>
        <v>0</v>
      </c>
      <c r="D50" s="63">
        <f>SUM(D30:D49)</f>
        <v>0</v>
      </c>
    </row>
    <row r="51" spans="1:4" ht="15.75">
      <c r="A51" s="47" t="str">
        <f>CONCATENATE("Unencumbered Cash Balance ",input!H11)</f>
        <v>Unencumbered Cash Balance </v>
      </c>
      <c r="B51" s="57"/>
      <c r="C51" s="64">
        <f>C28-C50</f>
        <v>0</v>
      </c>
      <c r="D51" s="64">
        <f>D28-D50</f>
        <v>0</v>
      </c>
    </row>
    <row r="52" spans="1:4" ht="15.75">
      <c r="A52" s="7"/>
      <c r="B52" s="7"/>
      <c r="C52" s="7"/>
      <c r="D52" s="72">
        <f>IF(D51&lt;0,"Correct Neg Bal","")</f>
      </c>
    </row>
    <row r="53" spans="1:4" ht="15.75">
      <c r="A53" s="7"/>
      <c r="B53" s="7"/>
      <c r="C53" s="7"/>
      <c r="D53" s="7"/>
    </row>
    <row r="54" spans="1:4" ht="15.75">
      <c r="A54" s="8" t="s">
        <v>29</v>
      </c>
      <c r="B54" s="4"/>
      <c r="C54" s="7"/>
      <c r="D54" s="7"/>
    </row>
  </sheetData>
  <sheetProtection sheet="1" objects="1" scenarios="1"/>
  <mergeCells count="2">
    <mergeCell ref="A9:B9"/>
    <mergeCell ref="A10:B10"/>
  </mergeCells>
  <printOptions/>
  <pageMargins left="0.5" right="0.5" top="1" bottom="0.5" header="0.5" footer="0.5"/>
  <pageSetup blackAndWhite="1" fitToHeight="1" fitToWidth="1" horizontalDpi="300" verticalDpi="300" orientation="portrait" scale="87" r:id="rId1"/>
  <headerFooter alignWithMargins="0">
    <oddHeader>&amp;RState of Kansas
Amendment</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Q91" sqref="Q91"/>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f>cert!A9</f>
        <v>0</v>
      </c>
      <c r="B1" s="7"/>
      <c r="C1" s="7"/>
      <c r="D1" s="71">
        <f>input!G7</f>
        <v>0</v>
      </c>
    </row>
    <row r="2" spans="1:4" ht="15.75">
      <c r="A2" s="7"/>
      <c r="B2" s="7"/>
      <c r="C2" s="7"/>
      <c r="D2" s="8"/>
    </row>
    <row r="3" spans="1:4" ht="15.75">
      <c r="A3" s="7"/>
      <c r="B3" s="7"/>
      <c r="C3" s="7"/>
      <c r="D3" s="7"/>
    </row>
    <row r="4" spans="1:4" ht="15.75">
      <c r="A4" s="7"/>
      <c r="B4" s="7"/>
      <c r="C4" s="7"/>
      <c r="D4" s="7"/>
    </row>
    <row r="5" spans="1:4" ht="15.75">
      <c r="A5" s="9" t="s">
        <v>16</v>
      </c>
      <c r="B5" s="20"/>
      <c r="C5" s="20"/>
      <c r="D5" s="20"/>
    </row>
    <row r="6" spans="1:4" ht="15.75">
      <c r="A6" s="7"/>
      <c r="B6" s="34"/>
      <c r="C6" s="43">
        <f>input!G7</f>
        <v>0</v>
      </c>
      <c r="D6" s="12">
        <f>input!G7</f>
        <v>0</v>
      </c>
    </row>
    <row r="7" spans="1:4" ht="15.75">
      <c r="A7" s="10">
        <f>cert!A22</f>
      </c>
      <c r="B7" s="34"/>
      <c r="C7" s="35" t="s">
        <v>17</v>
      </c>
      <c r="D7" s="23" t="s">
        <v>18</v>
      </c>
    </row>
    <row r="8" spans="1:4" ht="15.75">
      <c r="A8" s="14"/>
      <c r="B8" s="44"/>
      <c r="C8" s="44" t="s">
        <v>19</v>
      </c>
      <c r="D8" s="15" t="s">
        <v>19</v>
      </c>
    </row>
    <row r="9" spans="1:4" ht="15.75">
      <c r="A9" s="47" t="str">
        <f>CONCATENATE("Unencumbered Cash Balance ",input!H9)</f>
        <v>Unencumbered Cash Balance </v>
      </c>
      <c r="B9" s="59"/>
      <c r="C9" s="48"/>
      <c r="D9" s="6"/>
    </row>
    <row r="10" spans="1:4" ht="15.75">
      <c r="A10" s="47" t="s">
        <v>33</v>
      </c>
      <c r="B10" s="59"/>
      <c r="C10" s="52"/>
      <c r="D10" s="16"/>
    </row>
    <row r="11" spans="1:4" ht="15.75">
      <c r="A11" s="47" t="s">
        <v>20</v>
      </c>
      <c r="B11" s="59"/>
      <c r="C11" s="48"/>
      <c r="D11" s="6"/>
    </row>
    <row r="12" spans="1:4" ht="15.75">
      <c r="A12" s="47" t="s">
        <v>21</v>
      </c>
      <c r="B12" s="59"/>
      <c r="C12" s="48"/>
      <c r="D12" s="6"/>
    </row>
    <row r="13" spans="1:4" ht="15.75">
      <c r="A13" s="47" t="s">
        <v>22</v>
      </c>
      <c r="B13" s="59"/>
      <c r="C13" s="48"/>
      <c r="D13" s="6"/>
    </row>
    <row r="14" spans="1:4" ht="15.75">
      <c r="A14" s="47" t="s">
        <v>23</v>
      </c>
      <c r="B14" s="59"/>
      <c r="C14" s="55"/>
      <c r="D14" s="6"/>
    </row>
    <row r="15" spans="1:4" ht="15.75">
      <c r="A15" s="129" t="s">
        <v>81</v>
      </c>
      <c r="B15" s="128"/>
      <c r="C15" s="48"/>
      <c r="D15" s="6"/>
    </row>
    <row r="16" spans="1:4" ht="15.75">
      <c r="A16" s="54"/>
      <c r="B16" s="60"/>
      <c r="C16" s="48"/>
      <c r="D16" s="6"/>
    </row>
    <row r="17" spans="1:4" ht="15.75">
      <c r="A17" s="50"/>
      <c r="B17" s="60"/>
      <c r="C17" s="48"/>
      <c r="D17" s="6"/>
    </row>
    <row r="18" spans="1:4" ht="15.75">
      <c r="A18" s="50"/>
      <c r="B18" s="60"/>
      <c r="C18" s="48"/>
      <c r="D18" s="6"/>
    </row>
    <row r="19" spans="1:4" ht="15.75">
      <c r="A19" s="50"/>
      <c r="B19" s="60"/>
      <c r="C19" s="48"/>
      <c r="D19" s="6"/>
    </row>
    <row r="20" spans="1:4" ht="15.75">
      <c r="A20" s="50"/>
      <c r="B20" s="60"/>
      <c r="C20" s="48"/>
      <c r="D20" s="6"/>
    </row>
    <row r="21" spans="1:4" ht="15.75">
      <c r="A21" s="50"/>
      <c r="B21" s="60"/>
      <c r="C21" s="48"/>
      <c r="D21" s="6"/>
    </row>
    <row r="22" spans="1:4" ht="15.75">
      <c r="A22" s="50"/>
      <c r="B22" s="60"/>
      <c r="C22" s="48"/>
      <c r="D22" s="6"/>
    </row>
    <row r="23" spans="1:4" ht="15.75">
      <c r="A23" s="50"/>
      <c r="B23" s="60"/>
      <c r="C23" s="48"/>
      <c r="D23" s="6"/>
    </row>
    <row r="24" spans="1:4" ht="15.75">
      <c r="A24" s="54"/>
      <c r="B24" s="60"/>
      <c r="C24" s="55"/>
      <c r="D24" s="6"/>
    </row>
    <row r="25" spans="1:4" ht="15.75">
      <c r="A25" s="50"/>
      <c r="B25" s="60"/>
      <c r="C25" s="48"/>
      <c r="D25" s="6"/>
    </row>
    <row r="26" spans="1:4" ht="15.75">
      <c r="A26" s="49" t="s">
        <v>24</v>
      </c>
      <c r="B26" s="60"/>
      <c r="C26" s="55"/>
      <c r="D26" s="6"/>
    </row>
    <row r="27" spans="1:4" ht="15.75">
      <c r="A27" s="51" t="s">
        <v>25</v>
      </c>
      <c r="B27" s="59"/>
      <c r="C27" s="65">
        <f>SUM(C11:C26)</f>
        <v>0</v>
      </c>
      <c r="D27" s="63">
        <f>SUM(D11:D26)</f>
        <v>0</v>
      </c>
    </row>
    <row r="28" spans="1:4" ht="15.75">
      <c r="A28" s="51" t="s">
        <v>26</v>
      </c>
      <c r="B28" s="59"/>
      <c r="C28" s="65">
        <f>C9+C27</f>
        <v>0</v>
      </c>
      <c r="D28" s="63">
        <f>D9+D27</f>
        <v>0</v>
      </c>
    </row>
    <row r="29" spans="1:4" ht="15.75">
      <c r="A29" s="47" t="s">
        <v>27</v>
      </c>
      <c r="B29" s="59"/>
      <c r="C29" s="52"/>
      <c r="D29" s="16"/>
    </row>
    <row r="30" spans="1:4" ht="15.75">
      <c r="A30" s="50"/>
      <c r="B30" s="60"/>
      <c r="C30" s="48"/>
      <c r="D30" s="6"/>
    </row>
    <row r="31" spans="1:4" ht="15.75">
      <c r="A31" s="50"/>
      <c r="B31" s="60"/>
      <c r="C31" s="55"/>
      <c r="D31" s="6"/>
    </row>
    <row r="32" spans="1:4" ht="15.75">
      <c r="A32" s="54"/>
      <c r="B32" s="60"/>
      <c r="C32" s="48"/>
      <c r="D32" s="6"/>
    </row>
    <row r="33" spans="1:4" ht="15.75">
      <c r="A33" s="50"/>
      <c r="B33" s="60"/>
      <c r="C33" s="48"/>
      <c r="D33" s="6"/>
    </row>
    <row r="34" spans="1:4" ht="15.75">
      <c r="A34" s="50"/>
      <c r="B34" s="60"/>
      <c r="C34" s="48"/>
      <c r="D34" s="6"/>
    </row>
    <row r="35" spans="1:4" ht="15.75">
      <c r="A35" s="50"/>
      <c r="B35" s="60"/>
      <c r="C35" s="48"/>
      <c r="D35" s="6"/>
    </row>
    <row r="36" spans="1:4" ht="15.75">
      <c r="A36" s="50"/>
      <c r="B36" s="60"/>
      <c r="C36" s="48"/>
      <c r="D36" s="6"/>
    </row>
    <row r="37" spans="1:4" ht="15.75">
      <c r="A37" s="50"/>
      <c r="B37" s="60"/>
      <c r="C37" s="48"/>
      <c r="D37" s="6"/>
    </row>
    <row r="38" spans="1:4" ht="15.75">
      <c r="A38" s="50"/>
      <c r="B38" s="60"/>
      <c r="C38" s="48"/>
      <c r="D38" s="6"/>
    </row>
    <row r="39" spans="1:4" ht="15.75">
      <c r="A39" s="50"/>
      <c r="B39" s="60"/>
      <c r="C39" s="48"/>
      <c r="D39" s="6"/>
    </row>
    <row r="40" spans="1:4" ht="15.75">
      <c r="A40" s="50"/>
      <c r="B40" s="60"/>
      <c r="C40" s="48"/>
      <c r="D40" s="6"/>
    </row>
    <row r="41" spans="1:4" ht="15.75">
      <c r="A41" s="50"/>
      <c r="B41" s="60"/>
      <c r="C41" s="48"/>
      <c r="D41" s="6"/>
    </row>
    <row r="42" spans="1:4" ht="15.75">
      <c r="A42" s="54"/>
      <c r="B42" s="60"/>
      <c r="C42" s="53"/>
      <c r="D42" s="6"/>
    </row>
    <row r="43" spans="1:4" ht="15.75">
      <c r="A43" s="50"/>
      <c r="B43" s="60"/>
      <c r="C43" s="48"/>
      <c r="D43" s="6"/>
    </row>
    <row r="44" spans="1:4" ht="15.75">
      <c r="A44" s="50"/>
      <c r="B44" s="60"/>
      <c r="C44" s="55"/>
      <c r="D44" s="6"/>
    </row>
    <row r="45" spans="1:4" ht="15.75">
      <c r="A45" s="50"/>
      <c r="B45" s="60"/>
      <c r="C45" s="48"/>
      <c r="D45" s="6"/>
    </row>
    <row r="46" spans="1:4" ht="15.75">
      <c r="A46" s="50"/>
      <c r="B46" s="60"/>
      <c r="C46" s="48"/>
      <c r="D46" s="6"/>
    </row>
    <row r="47" spans="1:4" ht="15.75">
      <c r="A47" s="54"/>
      <c r="B47" s="60"/>
      <c r="C47" s="48"/>
      <c r="D47" s="6"/>
    </row>
    <row r="48" spans="1:4" ht="15.75">
      <c r="A48" s="50"/>
      <c r="B48" s="60"/>
      <c r="C48" s="48"/>
      <c r="D48" s="6"/>
    </row>
    <row r="49" spans="1:4" ht="15.75">
      <c r="A49" s="50"/>
      <c r="B49" s="60"/>
      <c r="C49" s="55"/>
      <c r="D49" s="6"/>
    </row>
    <row r="50" spans="1:4" ht="15.75">
      <c r="A50" s="51" t="s">
        <v>28</v>
      </c>
      <c r="B50" s="59"/>
      <c r="C50" s="65">
        <f>SUM(C30:C49)</f>
        <v>0</v>
      </c>
      <c r="D50" s="63">
        <f>SUM(D30:D49)</f>
        <v>0</v>
      </c>
    </row>
    <row r="51" spans="1:4" ht="15.75">
      <c r="A51" s="47" t="str">
        <f>CONCATENATE("Unencumbered Cash Balance ",input!H11)</f>
        <v>Unencumbered Cash Balance </v>
      </c>
      <c r="B51" s="59"/>
      <c r="C51" s="64">
        <f>C28-C50</f>
        <v>0</v>
      </c>
      <c r="D51" s="64">
        <f>D28-D50</f>
        <v>0</v>
      </c>
    </row>
    <row r="52" spans="1:4" ht="15.75">
      <c r="A52" s="7"/>
      <c r="B52" s="19"/>
      <c r="C52" s="19"/>
      <c r="D52" s="72">
        <f>IF(D51&lt;0,"Correct Neg Bal","")</f>
      </c>
    </row>
    <row r="53" spans="1:4" ht="15.75">
      <c r="A53" s="7"/>
      <c r="B53" s="7"/>
      <c r="C53" s="7"/>
      <c r="D53" s="7"/>
    </row>
    <row r="54" spans="1:4" ht="15.75">
      <c r="A54" s="8" t="s">
        <v>29</v>
      </c>
      <c r="B54" s="4"/>
      <c r="C54" s="7"/>
      <c r="D54" s="7"/>
    </row>
  </sheetData>
  <sheetProtection sheet="1" objects="1" scenarios="1"/>
  <printOptions/>
  <pageMargins left="0.75" right="0.75" top="0.92" bottom="0.67" header="0.5" footer="0.5"/>
  <pageSetup blackAndWhite="1" fitToHeight="1" fitToWidth="1" horizontalDpi="600" verticalDpi="600" orientation="portrait" scale="87" r:id="rId1"/>
  <headerFooter alignWithMargins="0">
    <oddHeader>&amp;RState of Kansas
Amended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Q94" sqref="Q94"/>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f>cert!A9</f>
        <v>0</v>
      </c>
      <c r="B1" s="7"/>
      <c r="C1" s="7"/>
      <c r="D1" s="71">
        <f>input!G7</f>
        <v>0</v>
      </c>
    </row>
    <row r="2" spans="1:4" ht="15.75">
      <c r="A2" s="7"/>
      <c r="B2" s="7"/>
      <c r="C2" s="7"/>
      <c r="D2" s="8"/>
    </row>
    <row r="3" spans="1:4" ht="15.75">
      <c r="A3" s="7"/>
      <c r="B3" s="7"/>
      <c r="C3" s="7"/>
      <c r="D3" s="7"/>
    </row>
    <row r="4" spans="1:4" ht="15.75">
      <c r="A4" s="7"/>
      <c r="B4" s="7"/>
      <c r="C4" s="7"/>
      <c r="D4" s="7"/>
    </row>
    <row r="5" spans="1:4" ht="15.75">
      <c r="A5" s="9" t="s">
        <v>16</v>
      </c>
      <c r="B5" s="20"/>
      <c r="C5" s="20"/>
      <c r="D5" s="20"/>
    </row>
    <row r="6" spans="1:4" ht="15.75">
      <c r="A6" s="7"/>
      <c r="B6" s="34"/>
      <c r="C6" s="43">
        <f>input!G7</f>
        <v>0</v>
      </c>
      <c r="D6" s="12">
        <f>input!G7</f>
        <v>0</v>
      </c>
    </row>
    <row r="7" spans="1:4" ht="15.75">
      <c r="A7" s="10">
        <f>cert!A23</f>
      </c>
      <c r="B7" s="34"/>
      <c r="C7" s="35" t="s">
        <v>17</v>
      </c>
      <c r="D7" s="23" t="s">
        <v>18</v>
      </c>
    </row>
    <row r="8" spans="1:4" ht="15.75">
      <c r="A8" s="14"/>
      <c r="B8" s="44"/>
      <c r="C8" s="44" t="s">
        <v>19</v>
      </c>
      <c r="D8" s="15" t="s">
        <v>19</v>
      </c>
    </row>
    <row r="9" spans="1:4" ht="15.75">
      <c r="A9" s="47" t="str">
        <f>CONCATENATE("Unencumbered Cash Balance ",input!H9)</f>
        <v>Unencumbered Cash Balance </v>
      </c>
      <c r="B9" s="59"/>
      <c r="C9" s="48"/>
      <c r="D9" s="6"/>
    </row>
    <row r="10" spans="1:4" ht="15.75">
      <c r="A10" s="47" t="s">
        <v>33</v>
      </c>
      <c r="B10" s="59"/>
      <c r="C10" s="52"/>
      <c r="D10" s="16"/>
    </row>
    <row r="11" spans="1:4" ht="15.75">
      <c r="A11" s="47" t="s">
        <v>20</v>
      </c>
      <c r="B11" s="59"/>
      <c r="C11" s="48"/>
      <c r="D11" s="6"/>
    </row>
    <row r="12" spans="1:4" ht="15.75">
      <c r="A12" s="47" t="s">
        <v>21</v>
      </c>
      <c r="B12" s="59"/>
      <c r="C12" s="48"/>
      <c r="D12" s="6"/>
    </row>
    <row r="13" spans="1:4" ht="15.75">
      <c r="A13" s="47" t="s">
        <v>22</v>
      </c>
      <c r="B13" s="59"/>
      <c r="C13" s="48"/>
      <c r="D13" s="6"/>
    </row>
    <row r="14" spans="1:4" ht="15.75">
      <c r="A14" s="46" t="s">
        <v>23</v>
      </c>
      <c r="B14" s="59"/>
      <c r="C14" s="48"/>
      <c r="D14" s="6"/>
    </row>
    <row r="15" spans="1:4" ht="15.75">
      <c r="A15" s="129" t="s">
        <v>81</v>
      </c>
      <c r="B15" s="128"/>
      <c r="C15" s="48"/>
      <c r="D15" s="6"/>
    </row>
    <row r="16" spans="1:4" ht="15.75">
      <c r="A16" s="50"/>
      <c r="B16" s="60"/>
      <c r="C16" s="48"/>
      <c r="D16" s="6"/>
    </row>
    <row r="17" spans="1:4" ht="15.75">
      <c r="A17" s="50"/>
      <c r="B17" s="60"/>
      <c r="C17" s="48"/>
      <c r="D17" s="6"/>
    </row>
    <row r="18" spans="1:4" ht="15.75">
      <c r="A18" s="50"/>
      <c r="B18" s="60"/>
      <c r="C18" s="48"/>
      <c r="D18" s="6"/>
    </row>
    <row r="19" spans="1:4" ht="15.75">
      <c r="A19" s="50"/>
      <c r="B19" s="60"/>
      <c r="C19" s="48"/>
      <c r="D19" s="6"/>
    </row>
    <row r="20" spans="1:4" ht="15.75">
      <c r="A20" s="50"/>
      <c r="B20" s="60"/>
      <c r="C20" s="48"/>
      <c r="D20" s="6"/>
    </row>
    <row r="21" spans="1:4" ht="15.75">
      <c r="A21" s="50"/>
      <c r="B21" s="60"/>
      <c r="C21" s="48"/>
      <c r="D21" s="6"/>
    </row>
    <row r="22" spans="1:4" ht="15.75">
      <c r="A22" s="50"/>
      <c r="B22" s="60"/>
      <c r="C22" s="6"/>
      <c r="D22" s="6"/>
    </row>
    <row r="23" spans="1:4" ht="15.75">
      <c r="A23" s="54"/>
      <c r="B23" s="66"/>
      <c r="C23" s="48"/>
      <c r="D23" s="6"/>
    </row>
    <row r="24" spans="1:4" ht="15.75">
      <c r="A24" s="50"/>
      <c r="B24" s="60"/>
      <c r="C24" s="48"/>
      <c r="D24" s="6"/>
    </row>
    <row r="25" spans="1:4" ht="15.75">
      <c r="A25" s="50"/>
      <c r="B25" s="60"/>
      <c r="C25" s="48"/>
      <c r="D25" s="6"/>
    </row>
    <row r="26" spans="1:4" ht="15.75">
      <c r="A26" s="49" t="s">
        <v>24</v>
      </c>
      <c r="B26" s="60"/>
      <c r="C26" s="48"/>
      <c r="D26" s="6"/>
    </row>
    <row r="27" spans="1:4" ht="15.75">
      <c r="A27" s="51" t="s">
        <v>25</v>
      </c>
      <c r="B27" s="59"/>
      <c r="C27" s="65">
        <f>SUM(C11:C26)</f>
        <v>0</v>
      </c>
      <c r="D27" s="63">
        <f>SUM(D11:D26)</f>
        <v>0</v>
      </c>
    </row>
    <row r="28" spans="1:4" ht="15.75">
      <c r="A28" s="62" t="s">
        <v>26</v>
      </c>
      <c r="B28" s="59"/>
      <c r="C28" s="65">
        <f>C9+C27</f>
        <v>0</v>
      </c>
      <c r="D28" s="63">
        <f>D9+D27</f>
        <v>0</v>
      </c>
    </row>
    <row r="29" spans="1:4" ht="15.75">
      <c r="A29" s="47" t="s">
        <v>27</v>
      </c>
      <c r="B29" s="59"/>
      <c r="C29" s="52"/>
      <c r="D29" s="16"/>
    </row>
    <row r="30" spans="1:4" ht="15.75">
      <c r="A30" s="50"/>
      <c r="B30" s="66"/>
      <c r="C30" s="48"/>
      <c r="D30" s="6"/>
    </row>
    <row r="31" spans="1:4" ht="15.75">
      <c r="A31" s="54"/>
      <c r="B31" s="60"/>
      <c r="C31" s="48"/>
      <c r="D31" s="6"/>
    </row>
    <row r="32" spans="1:4" ht="15.75">
      <c r="A32" s="50"/>
      <c r="B32" s="60"/>
      <c r="C32" s="48"/>
      <c r="D32" s="6"/>
    </row>
    <row r="33" spans="1:4" ht="15.75">
      <c r="A33" s="54"/>
      <c r="B33" s="60"/>
      <c r="C33" s="48"/>
      <c r="D33" s="6"/>
    </row>
    <row r="34" spans="1:4" ht="15.75">
      <c r="A34" s="54"/>
      <c r="B34" s="60"/>
      <c r="C34" s="48"/>
      <c r="D34" s="6"/>
    </row>
    <row r="35" spans="1:4" ht="15.75">
      <c r="A35" s="54"/>
      <c r="B35" s="60"/>
      <c r="C35" s="48"/>
      <c r="D35" s="6"/>
    </row>
    <row r="36" spans="1:4" ht="15.75">
      <c r="A36" s="54"/>
      <c r="B36" s="60"/>
      <c r="C36" s="48"/>
      <c r="D36" s="6"/>
    </row>
    <row r="37" spans="1:4" ht="15.75">
      <c r="A37" s="54"/>
      <c r="B37" s="60"/>
      <c r="C37" s="48"/>
      <c r="D37" s="6"/>
    </row>
    <row r="38" spans="1:4" ht="15.75">
      <c r="A38" s="50"/>
      <c r="B38" s="60"/>
      <c r="C38" s="48"/>
      <c r="D38" s="6"/>
    </row>
    <row r="39" spans="1:4" ht="15.75">
      <c r="A39" s="50"/>
      <c r="B39" s="60"/>
      <c r="C39" s="48"/>
      <c r="D39" s="6"/>
    </row>
    <row r="40" spans="1:4" ht="15.75">
      <c r="A40" s="54"/>
      <c r="B40" s="60"/>
      <c r="C40" s="48"/>
      <c r="D40" s="6"/>
    </row>
    <row r="41" spans="1:4" ht="15.75">
      <c r="A41" s="50"/>
      <c r="B41" s="66"/>
      <c r="C41" s="48"/>
      <c r="D41" s="6"/>
    </row>
    <row r="42" spans="1:4" ht="15.75">
      <c r="A42" s="50"/>
      <c r="B42" s="66"/>
      <c r="C42" s="53"/>
      <c r="D42" s="6"/>
    </row>
    <row r="43" spans="1:4" ht="15.75">
      <c r="A43" s="54"/>
      <c r="B43" s="66"/>
      <c r="C43" s="48"/>
      <c r="D43" s="6"/>
    </row>
    <row r="44" spans="1:4" ht="15.75">
      <c r="A44" s="54"/>
      <c r="B44" s="66"/>
      <c r="C44" s="48"/>
      <c r="D44" s="6"/>
    </row>
    <row r="45" spans="1:4" ht="15.75">
      <c r="A45" s="50"/>
      <c r="B45" s="66"/>
      <c r="C45" s="48"/>
      <c r="D45" s="6"/>
    </row>
    <row r="46" spans="1:4" ht="15.75">
      <c r="A46" s="54"/>
      <c r="B46" s="66"/>
      <c r="C46" s="48"/>
      <c r="D46" s="6"/>
    </row>
    <row r="47" spans="1:4" ht="15.75">
      <c r="A47" s="54"/>
      <c r="B47" s="66"/>
      <c r="C47" s="48"/>
      <c r="D47" s="6"/>
    </row>
    <row r="48" spans="1:4" ht="15.75">
      <c r="A48" s="50"/>
      <c r="B48" s="66"/>
      <c r="C48" s="48"/>
      <c r="D48" s="6"/>
    </row>
    <row r="49" spans="1:4" ht="15.75">
      <c r="A49" s="50"/>
      <c r="B49" s="66"/>
      <c r="C49" s="48"/>
      <c r="D49" s="6"/>
    </row>
    <row r="50" spans="1:4" ht="15.75">
      <c r="A50" s="51" t="s">
        <v>28</v>
      </c>
      <c r="B50" s="27"/>
      <c r="C50" s="65">
        <f>SUM(C30:C49)</f>
        <v>0</v>
      </c>
      <c r="D50" s="63">
        <f>SUM(D30:D49)</f>
        <v>0</v>
      </c>
    </row>
    <row r="51" spans="1:4" ht="15.75">
      <c r="A51" s="46" t="str">
        <f>CONCATENATE("Unencumbered Cash Balance ",input!H11)</f>
        <v>Unencumbered Cash Balance </v>
      </c>
      <c r="B51" s="27"/>
      <c r="C51" s="67">
        <f>C28-C50</f>
        <v>0</v>
      </c>
      <c r="D51" s="64">
        <f>D28-D50</f>
        <v>0</v>
      </c>
    </row>
    <row r="52" spans="1:4" ht="15.75">
      <c r="A52" s="7"/>
      <c r="B52" s="7"/>
      <c r="C52" s="7"/>
      <c r="D52" s="72">
        <f>IF(D51&lt;0,"Correct Neg Bal","")</f>
      </c>
    </row>
    <row r="53" spans="1:4" ht="15.75">
      <c r="A53" s="7"/>
      <c r="B53" s="7"/>
      <c r="C53" s="7"/>
      <c r="D53" s="7"/>
    </row>
    <row r="54" spans="1:4" ht="15.75">
      <c r="A54" s="8" t="s">
        <v>29</v>
      </c>
      <c r="B54" s="4"/>
      <c r="C54" s="7"/>
      <c r="D54" s="7"/>
    </row>
  </sheetData>
  <sheetProtection sheet="1" objects="1" scenarios="1"/>
  <printOptions/>
  <pageMargins left="0.5" right="0.5" top="1" bottom="0.5" header="0.5" footer="0.5"/>
  <pageSetup blackAndWhite="1" fitToHeight="1" fitToWidth="1" horizontalDpi="300" verticalDpi="300" orientation="portrait" scale="87" r:id="rId1"/>
  <headerFooter alignWithMargins="0">
    <oddHeader>&amp;RState of Kansas
Amendment</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Q91" sqref="Q91"/>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f>cert!A9</f>
        <v>0</v>
      </c>
      <c r="B1" s="7"/>
      <c r="C1" s="7"/>
      <c r="D1" s="71">
        <f>input!G7</f>
        <v>0</v>
      </c>
    </row>
    <row r="2" spans="1:4" ht="15.75">
      <c r="A2" s="7"/>
      <c r="B2" s="7"/>
      <c r="C2" s="7"/>
      <c r="D2" s="8"/>
    </row>
    <row r="3" spans="1:4" ht="15.75">
      <c r="A3" s="7"/>
      <c r="B3" s="7"/>
      <c r="C3" s="7"/>
      <c r="D3" s="7"/>
    </row>
    <row r="4" spans="1:4" ht="15.75">
      <c r="A4" s="7"/>
      <c r="B4" s="7"/>
      <c r="C4" s="7"/>
      <c r="D4" s="7"/>
    </row>
    <row r="5" spans="1:4" ht="15.75">
      <c r="A5" s="9" t="s">
        <v>16</v>
      </c>
      <c r="B5" s="20"/>
      <c r="C5" s="20"/>
      <c r="D5" s="20"/>
    </row>
    <row r="6" spans="1:4" ht="15.75">
      <c r="A6" s="7"/>
      <c r="B6" s="34"/>
      <c r="C6" s="43">
        <f>input!G7</f>
        <v>0</v>
      </c>
      <c r="D6" s="12">
        <f>input!G7</f>
        <v>0</v>
      </c>
    </row>
    <row r="7" spans="1:4" ht="15.75">
      <c r="A7" s="10">
        <f>cert!A24</f>
      </c>
      <c r="B7" s="34"/>
      <c r="C7" s="35" t="s">
        <v>17</v>
      </c>
      <c r="D7" s="23" t="s">
        <v>18</v>
      </c>
    </row>
    <row r="8" spans="1:4" ht="15.75">
      <c r="A8" s="14"/>
      <c r="B8" s="44"/>
      <c r="C8" s="44" t="s">
        <v>19</v>
      </c>
      <c r="D8" s="15" t="s">
        <v>19</v>
      </c>
    </row>
    <row r="9" spans="1:4" ht="15.75">
      <c r="A9" s="47" t="str">
        <f>CONCATENATE("Unencumbered Cash Balance ",input!H9)</f>
        <v>Unencumbered Cash Balance </v>
      </c>
      <c r="B9" s="59"/>
      <c r="C9" s="48"/>
      <c r="D9" s="6"/>
    </row>
    <row r="10" spans="1:4" ht="15.75">
      <c r="A10" s="47" t="s">
        <v>33</v>
      </c>
      <c r="B10" s="59"/>
      <c r="C10" s="61"/>
      <c r="D10" s="16"/>
    </row>
    <row r="11" spans="1:4" ht="15.75">
      <c r="A11" s="47" t="s">
        <v>20</v>
      </c>
      <c r="B11" s="59"/>
      <c r="C11" s="48"/>
      <c r="D11" s="6"/>
    </row>
    <row r="12" spans="1:4" ht="15.75">
      <c r="A12" s="47" t="s">
        <v>21</v>
      </c>
      <c r="B12" s="59"/>
      <c r="C12" s="48"/>
      <c r="D12" s="6"/>
    </row>
    <row r="13" spans="1:4" ht="15.75">
      <c r="A13" s="68" t="s">
        <v>22</v>
      </c>
      <c r="B13" s="34"/>
      <c r="C13" s="48"/>
      <c r="D13" s="6"/>
    </row>
    <row r="14" spans="1:4" ht="15.75">
      <c r="A14" s="47" t="s">
        <v>23</v>
      </c>
      <c r="B14" s="59"/>
      <c r="C14" s="48"/>
      <c r="D14" s="6"/>
    </row>
    <row r="15" spans="1:4" ht="15.75">
      <c r="A15" s="129" t="s">
        <v>81</v>
      </c>
      <c r="B15" s="128"/>
      <c r="C15" s="48"/>
      <c r="D15" s="6"/>
    </row>
    <row r="16" spans="1:4" ht="15.75">
      <c r="A16" s="54"/>
      <c r="B16" s="60"/>
      <c r="C16" s="48"/>
      <c r="D16" s="6"/>
    </row>
    <row r="17" spans="1:4" ht="15.75">
      <c r="A17" s="50"/>
      <c r="B17" s="60"/>
      <c r="C17" s="48"/>
      <c r="D17" s="6"/>
    </row>
    <row r="18" spans="1:4" ht="15.75">
      <c r="A18" s="50"/>
      <c r="B18" s="60"/>
      <c r="C18" s="48"/>
      <c r="D18" s="6"/>
    </row>
    <row r="19" spans="1:4" ht="15.75">
      <c r="A19" s="50"/>
      <c r="B19" s="60"/>
      <c r="C19" s="48"/>
      <c r="D19" s="6"/>
    </row>
    <row r="20" spans="1:4" ht="15.75">
      <c r="A20" s="50"/>
      <c r="B20" s="60"/>
      <c r="C20" s="48"/>
      <c r="D20" s="6"/>
    </row>
    <row r="21" spans="1:4" ht="15.75">
      <c r="A21" s="50"/>
      <c r="B21" s="60"/>
      <c r="C21" s="48"/>
      <c r="D21" s="6"/>
    </row>
    <row r="22" spans="1:4" ht="15.75">
      <c r="A22" s="50"/>
      <c r="B22" s="60"/>
      <c r="C22" s="48"/>
      <c r="D22" s="6"/>
    </row>
    <row r="23" spans="1:4" ht="15.75">
      <c r="A23" s="50"/>
      <c r="B23" s="60"/>
      <c r="C23" s="48"/>
      <c r="D23" s="6"/>
    </row>
    <row r="24" spans="1:4" ht="15.75">
      <c r="A24" s="54"/>
      <c r="B24" s="60"/>
      <c r="C24" s="48"/>
      <c r="D24" s="6"/>
    </row>
    <row r="25" spans="1:4" ht="15.75">
      <c r="A25" s="50"/>
      <c r="B25" s="60"/>
      <c r="C25" s="48"/>
      <c r="D25" s="6"/>
    </row>
    <row r="26" spans="1:4" ht="15.75">
      <c r="A26" s="49" t="s">
        <v>24</v>
      </c>
      <c r="B26" s="60"/>
      <c r="C26" s="48"/>
      <c r="D26" s="6"/>
    </row>
    <row r="27" spans="1:4" ht="15.75">
      <c r="A27" s="51" t="s">
        <v>25</v>
      </c>
      <c r="B27" s="59"/>
      <c r="C27" s="65">
        <f>SUM(C11:C26)</f>
        <v>0</v>
      </c>
      <c r="D27" s="63">
        <f>SUM(D11:D26)</f>
        <v>0</v>
      </c>
    </row>
    <row r="28" spans="1:4" ht="15.75">
      <c r="A28" s="51" t="s">
        <v>26</v>
      </c>
      <c r="B28" s="59"/>
      <c r="C28" s="65">
        <f>C9+C27</f>
        <v>0</v>
      </c>
      <c r="D28" s="63">
        <f>D9+D27</f>
        <v>0</v>
      </c>
    </row>
    <row r="29" spans="1:4" ht="15.75">
      <c r="A29" s="47" t="s">
        <v>27</v>
      </c>
      <c r="B29" s="59"/>
      <c r="C29" s="52"/>
      <c r="D29" s="16"/>
    </row>
    <row r="30" spans="1:4" ht="15.75">
      <c r="A30" s="50"/>
      <c r="B30" s="60"/>
      <c r="C30" s="48"/>
      <c r="D30" s="6"/>
    </row>
    <row r="31" spans="1:4" ht="15.75">
      <c r="A31" s="50"/>
      <c r="B31" s="60"/>
      <c r="C31" s="48"/>
      <c r="D31" s="6"/>
    </row>
    <row r="32" spans="1:4" ht="15.75">
      <c r="A32" s="50"/>
      <c r="B32" s="60"/>
      <c r="C32" s="48"/>
      <c r="D32" s="6"/>
    </row>
    <row r="33" spans="1:4" ht="15.75">
      <c r="A33" s="50"/>
      <c r="B33" s="60"/>
      <c r="C33" s="48"/>
      <c r="D33" s="6"/>
    </row>
    <row r="34" spans="1:4" ht="15.75">
      <c r="A34" s="50"/>
      <c r="B34" s="60"/>
      <c r="C34" s="48"/>
      <c r="D34" s="6"/>
    </row>
    <row r="35" spans="1:4" ht="15.75">
      <c r="A35" s="50"/>
      <c r="B35" s="60"/>
      <c r="C35" s="48"/>
      <c r="D35" s="6"/>
    </row>
    <row r="36" spans="1:4" ht="15.75">
      <c r="A36" s="50"/>
      <c r="B36" s="60"/>
      <c r="C36" s="48"/>
      <c r="D36" s="6"/>
    </row>
    <row r="37" spans="1:4" ht="15.75">
      <c r="A37" s="50"/>
      <c r="B37" s="60"/>
      <c r="C37" s="48"/>
      <c r="D37" s="6"/>
    </row>
    <row r="38" spans="1:4" ht="15.75">
      <c r="A38" s="50"/>
      <c r="B38" s="60"/>
      <c r="C38" s="48"/>
      <c r="D38" s="6"/>
    </row>
    <row r="39" spans="1:4" ht="15.75">
      <c r="A39" s="50"/>
      <c r="B39" s="60"/>
      <c r="C39" s="48"/>
      <c r="D39" s="6"/>
    </row>
    <row r="40" spans="1:4" ht="15.75">
      <c r="A40" s="50"/>
      <c r="B40" s="60"/>
      <c r="C40" s="48"/>
      <c r="D40" s="6"/>
    </row>
    <row r="41" spans="1:4" ht="15.75">
      <c r="A41" s="50"/>
      <c r="B41" s="60"/>
      <c r="C41" s="48"/>
      <c r="D41" s="6"/>
    </row>
    <row r="42" spans="1:4" ht="15.75">
      <c r="A42" s="50"/>
      <c r="B42" s="60"/>
      <c r="C42" s="53"/>
      <c r="D42" s="6"/>
    </row>
    <row r="43" spans="1:4" ht="15.75">
      <c r="A43" s="50"/>
      <c r="B43" s="60"/>
      <c r="C43" s="48"/>
      <c r="D43" s="6"/>
    </row>
    <row r="44" spans="1:4" ht="15.75">
      <c r="A44" s="50"/>
      <c r="B44" s="60"/>
      <c r="C44" s="48"/>
      <c r="D44" s="6"/>
    </row>
    <row r="45" spans="1:4" ht="15.75">
      <c r="A45" s="50"/>
      <c r="B45" s="60"/>
      <c r="C45" s="48"/>
      <c r="D45" s="6"/>
    </row>
    <row r="46" spans="1:4" ht="15.75">
      <c r="A46" s="50"/>
      <c r="B46" s="60"/>
      <c r="C46" s="48"/>
      <c r="D46" s="6"/>
    </row>
    <row r="47" spans="1:4" ht="15.75">
      <c r="A47" s="50"/>
      <c r="B47" s="60"/>
      <c r="C47" s="48"/>
      <c r="D47" s="6"/>
    </row>
    <row r="48" spans="1:4" ht="15.75">
      <c r="A48" s="50"/>
      <c r="B48" s="60"/>
      <c r="C48" s="48"/>
      <c r="D48" s="6"/>
    </row>
    <row r="49" spans="1:4" ht="15.75">
      <c r="A49" s="50"/>
      <c r="B49" s="60"/>
      <c r="C49" s="48"/>
      <c r="D49" s="6"/>
    </row>
    <row r="50" spans="1:4" ht="15.75">
      <c r="A50" s="51" t="s">
        <v>28</v>
      </c>
      <c r="B50" s="59"/>
      <c r="C50" s="65">
        <f>SUM(C30:C49)</f>
        <v>0</v>
      </c>
      <c r="D50" s="63">
        <f>SUM(D30:D49)</f>
        <v>0</v>
      </c>
    </row>
    <row r="51" spans="1:4" ht="15.75">
      <c r="A51" s="47" t="str">
        <f>CONCATENATE("Unencumbered Cash Balance ",input!H11)</f>
        <v>Unencumbered Cash Balance </v>
      </c>
      <c r="B51" s="59"/>
      <c r="C51" s="67">
        <f>C28-C50</f>
        <v>0</v>
      </c>
      <c r="D51" s="64">
        <f>D28-D50</f>
        <v>0</v>
      </c>
    </row>
    <row r="52" spans="1:4" ht="15.75">
      <c r="A52" s="7"/>
      <c r="B52" s="7"/>
      <c r="C52" s="7"/>
      <c r="D52" s="72">
        <f>IF(D51&lt;0,"Correct Neg Bal","")</f>
      </c>
    </row>
    <row r="53" spans="1:4" ht="15.75">
      <c r="A53" s="7"/>
      <c r="B53" s="7"/>
      <c r="C53" s="7"/>
      <c r="D53" s="7"/>
    </row>
    <row r="54" spans="1:4" ht="15.75">
      <c r="A54" s="8" t="s">
        <v>29</v>
      </c>
      <c r="B54" s="4"/>
      <c r="C54" s="7"/>
      <c r="D54" s="7"/>
    </row>
  </sheetData>
  <sheetProtection sheet="1" objects="1" scenarios="1"/>
  <printOptions/>
  <pageMargins left="0.75" right="0.75" top="1" bottom="1" header="0.5" footer="0.5"/>
  <pageSetup blackAndWhite="1" fitToHeight="1" fitToWidth="1" horizontalDpi="600" verticalDpi="600" orientation="portrait" scale="82" r:id="rId1"/>
  <headerFooter alignWithMargins="0">
    <oddHeader>&amp;RState of Kansas
Amendment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D54"/>
  <sheetViews>
    <sheetView zoomScalePageLayoutView="0" workbookViewId="0" topLeftCell="A1">
      <selection activeCell="Q100" sqref="Q100"/>
    </sheetView>
  </sheetViews>
  <sheetFormatPr defaultColWidth="8.796875" defaultRowHeight="15"/>
  <cols>
    <col min="1" max="1" width="30.796875" style="2" customWidth="1"/>
    <col min="2" max="2" width="7.796875" style="2" customWidth="1"/>
    <col min="3" max="4" width="15.796875" style="2" customWidth="1"/>
    <col min="5" max="16384" width="8.8984375" style="2" customWidth="1"/>
  </cols>
  <sheetData>
    <row r="1" spans="1:4" ht="15.75">
      <c r="A1" s="9">
        <f>cert!A9</f>
        <v>0</v>
      </c>
      <c r="B1" s="7"/>
      <c r="C1" s="7"/>
      <c r="D1" s="71">
        <f>input!G7</f>
        <v>0</v>
      </c>
    </row>
    <row r="2" spans="1:4" ht="15.75">
      <c r="A2" s="7"/>
      <c r="B2" s="7"/>
      <c r="C2" s="7"/>
      <c r="D2" s="8"/>
    </row>
    <row r="3" spans="1:4" ht="15.75">
      <c r="A3" s="7"/>
      <c r="B3" s="7"/>
      <c r="C3" s="7"/>
      <c r="D3" s="7"/>
    </row>
    <row r="4" spans="1:4" ht="15.75">
      <c r="A4" s="7"/>
      <c r="B4" s="7"/>
      <c r="C4" s="7"/>
      <c r="D4" s="7"/>
    </row>
    <row r="5" spans="1:4" ht="15.75">
      <c r="A5" s="9" t="s">
        <v>16</v>
      </c>
      <c r="B5" s="20"/>
      <c r="C5" s="20"/>
      <c r="D5" s="20"/>
    </row>
    <row r="6" spans="1:4" ht="15.75">
      <c r="A6" s="7"/>
      <c r="B6" s="34"/>
      <c r="C6" s="43">
        <f>input!G7</f>
        <v>0</v>
      </c>
      <c r="D6" s="12">
        <f>input!G7</f>
        <v>0</v>
      </c>
    </row>
    <row r="7" spans="1:4" ht="15.75">
      <c r="A7" s="10">
        <f>cert!A25</f>
      </c>
      <c r="B7" s="34"/>
      <c r="C7" s="35" t="s">
        <v>17</v>
      </c>
      <c r="D7" s="23" t="s">
        <v>18</v>
      </c>
    </row>
    <row r="8" spans="1:4" ht="15.75">
      <c r="A8" s="14"/>
      <c r="B8" s="44"/>
      <c r="C8" s="44" t="s">
        <v>19</v>
      </c>
      <c r="D8" s="15" t="s">
        <v>19</v>
      </c>
    </row>
    <row r="9" spans="1:4" ht="15.75">
      <c r="A9" s="47" t="str">
        <f>CONCATENATE("Unencumbered Cash Balance ",input!H9)</f>
        <v>Unencumbered Cash Balance </v>
      </c>
      <c r="B9" s="59"/>
      <c r="C9" s="48"/>
      <c r="D9" s="6"/>
    </row>
    <row r="10" spans="1:4" ht="15.75">
      <c r="A10" s="47" t="s">
        <v>33</v>
      </c>
      <c r="B10" s="59"/>
      <c r="C10" s="52"/>
      <c r="D10" s="16"/>
    </row>
    <row r="11" spans="1:4" ht="15.75">
      <c r="A11" s="47" t="s">
        <v>20</v>
      </c>
      <c r="B11" s="59"/>
      <c r="C11" s="48"/>
      <c r="D11" s="6"/>
    </row>
    <row r="12" spans="1:4" ht="15.75">
      <c r="A12" s="47" t="s">
        <v>21</v>
      </c>
      <c r="B12" s="59"/>
      <c r="C12" s="48"/>
      <c r="D12" s="6"/>
    </row>
    <row r="13" spans="1:4" ht="15.75">
      <c r="A13" s="68" t="s">
        <v>22</v>
      </c>
      <c r="B13" s="34"/>
      <c r="C13" s="55"/>
      <c r="D13" s="6"/>
    </row>
    <row r="14" spans="1:4" ht="15.75">
      <c r="A14" s="47" t="s">
        <v>23</v>
      </c>
      <c r="B14" s="59"/>
      <c r="C14" s="48"/>
      <c r="D14" s="6"/>
    </row>
    <row r="15" spans="1:4" ht="15.75">
      <c r="A15" s="129" t="s">
        <v>81</v>
      </c>
      <c r="B15" s="128"/>
      <c r="C15" s="48"/>
      <c r="D15" s="6"/>
    </row>
    <row r="16" spans="1:4" ht="15.75">
      <c r="A16" s="50"/>
      <c r="B16" s="60"/>
      <c r="C16" s="48"/>
      <c r="D16" s="6"/>
    </row>
    <row r="17" spans="1:4" ht="15.75">
      <c r="A17" s="50"/>
      <c r="B17" s="60"/>
      <c r="C17" s="48"/>
      <c r="D17" s="6"/>
    </row>
    <row r="18" spans="1:4" ht="15.75">
      <c r="A18" s="50"/>
      <c r="B18" s="60"/>
      <c r="C18" s="48"/>
      <c r="D18" s="6"/>
    </row>
    <row r="19" spans="1:4" ht="15.75">
      <c r="A19" s="50"/>
      <c r="B19" s="60"/>
      <c r="C19" s="48"/>
      <c r="D19" s="6"/>
    </row>
    <row r="20" spans="1:4" ht="15.75">
      <c r="A20" s="50"/>
      <c r="B20" s="60"/>
      <c r="C20" s="48"/>
      <c r="D20" s="6"/>
    </row>
    <row r="21" spans="1:4" ht="15.75">
      <c r="A21" s="50"/>
      <c r="B21" s="60"/>
      <c r="C21" s="48"/>
      <c r="D21" s="6"/>
    </row>
    <row r="22" spans="1:4" ht="15.75">
      <c r="A22" s="50"/>
      <c r="B22" s="60"/>
      <c r="C22" s="48"/>
      <c r="D22" s="6"/>
    </row>
    <row r="23" spans="1:4" ht="15.75">
      <c r="A23" s="50"/>
      <c r="B23" s="60"/>
      <c r="C23" s="48"/>
      <c r="D23" s="6"/>
    </row>
    <row r="24" spans="1:4" ht="15.75">
      <c r="A24" s="50"/>
      <c r="B24" s="60"/>
      <c r="C24" s="48"/>
      <c r="D24" s="6"/>
    </row>
    <row r="25" spans="1:4" ht="15.75">
      <c r="A25" s="50"/>
      <c r="B25" s="60"/>
      <c r="C25" s="48"/>
      <c r="D25" s="6"/>
    </row>
    <row r="26" spans="1:4" ht="15.75">
      <c r="A26" s="49" t="s">
        <v>24</v>
      </c>
      <c r="B26" s="60"/>
      <c r="C26" s="55"/>
      <c r="D26" s="6"/>
    </row>
    <row r="27" spans="1:4" ht="15.75">
      <c r="A27" s="51" t="s">
        <v>25</v>
      </c>
      <c r="B27" s="59"/>
      <c r="C27" s="65">
        <f>SUM(C11:C26)</f>
        <v>0</v>
      </c>
      <c r="D27" s="63">
        <f>SUM(D11:D26)</f>
        <v>0</v>
      </c>
    </row>
    <row r="28" spans="1:4" ht="15.75">
      <c r="A28" s="51" t="s">
        <v>26</v>
      </c>
      <c r="B28" s="59"/>
      <c r="C28" s="65">
        <f>C9+C27</f>
        <v>0</v>
      </c>
      <c r="D28" s="63">
        <f>D9+D27</f>
        <v>0</v>
      </c>
    </row>
    <row r="29" spans="1:4" ht="15.75">
      <c r="A29" s="47" t="s">
        <v>27</v>
      </c>
      <c r="B29" s="59"/>
      <c r="C29" s="61"/>
      <c r="D29" s="16"/>
    </row>
    <row r="30" spans="1:4" ht="15.75">
      <c r="A30" s="50"/>
      <c r="B30" s="60"/>
      <c r="C30" s="48"/>
      <c r="D30" s="6"/>
    </row>
    <row r="31" spans="1:4" ht="15.75">
      <c r="A31" s="50"/>
      <c r="B31" s="60"/>
      <c r="C31" s="48"/>
      <c r="D31" s="6"/>
    </row>
    <row r="32" spans="1:4" ht="15.75">
      <c r="A32" s="50"/>
      <c r="B32" s="60"/>
      <c r="C32" s="48"/>
      <c r="D32" s="6"/>
    </row>
    <row r="33" spans="1:4" ht="15.75">
      <c r="A33" s="50"/>
      <c r="B33" s="60"/>
      <c r="C33" s="48"/>
      <c r="D33" s="6"/>
    </row>
    <row r="34" spans="1:4" ht="15.75">
      <c r="A34" s="50"/>
      <c r="B34" s="60"/>
      <c r="C34" s="48"/>
      <c r="D34" s="6"/>
    </row>
    <row r="35" spans="1:4" ht="15.75">
      <c r="A35" s="50"/>
      <c r="B35" s="60"/>
      <c r="C35" s="48"/>
      <c r="D35" s="6"/>
    </row>
    <row r="36" spans="1:4" ht="15.75">
      <c r="A36" s="50"/>
      <c r="B36" s="60"/>
      <c r="C36" s="48"/>
      <c r="D36" s="6"/>
    </row>
    <row r="37" spans="1:4" ht="15.75">
      <c r="A37" s="50"/>
      <c r="B37" s="60"/>
      <c r="C37" s="48"/>
      <c r="D37" s="6"/>
    </row>
    <row r="38" spans="1:4" ht="15.75">
      <c r="A38" s="50"/>
      <c r="B38" s="60"/>
      <c r="C38" s="48"/>
      <c r="D38" s="6"/>
    </row>
    <row r="39" spans="1:4" ht="15.75">
      <c r="A39" s="50"/>
      <c r="B39" s="60"/>
      <c r="C39" s="48"/>
      <c r="D39" s="6"/>
    </row>
    <row r="40" spans="1:4" ht="15.75">
      <c r="A40" s="50"/>
      <c r="B40" s="60"/>
      <c r="C40" s="48"/>
      <c r="D40" s="6"/>
    </row>
    <row r="41" spans="1:4" ht="15.75">
      <c r="A41" s="50"/>
      <c r="B41" s="60"/>
      <c r="C41" s="48"/>
      <c r="D41" s="6"/>
    </row>
    <row r="42" spans="1:4" ht="15.75">
      <c r="A42" s="50"/>
      <c r="B42" s="66"/>
      <c r="C42" s="53"/>
      <c r="D42" s="6"/>
    </row>
    <row r="43" spans="1:4" ht="15.75">
      <c r="A43" s="50"/>
      <c r="B43" s="66"/>
      <c r="C43" s="48"/>
      <c r="D43" s="6"/>
    </row>
    <row r="44" spans="1:4" ht="15.75">
      <c r="A44" s="50"/>
      <c r="B44" s="66"/>
      <c r="C44" s="48"/>
      <c r="D44" s="6"/>
    </row>
    <row r="45" spans="1:4" ht="15.75">
      <c r="A45" s="50"/>
      <c r="B45" s="66"/>
      <c r="C45" s="55"/>
      <c r="D45" s="6"/>
    </row>
    <row r="46" spans="1:4" ht="15.75">
      <c r="A46" s="50"/>
      <c r="B46" s="66"/>
      <c r="C46" s="48"/>
      <c r="D46" s="6"/>
    </row>
    <row r="47" spans="1:4" ht="15.75">
      <c r="A47" s="50"/>
      <c r="B47" s="66"/>
      <c r="C47" s="48"/>
      <c r="D47" s="6"/>
    </row>
    <row r="48" spans="1:4" ht="15.75">
      <c r="A48" s="50"/>
      <c r="B48" s="66"/>
      <c r="C48" s="48"/>
      <c r="D48" s="6"/>
    </row>
    <row r="49" spans="1:4" ht="15.75">
      <c r="A49" s="50"/>
      <c r="B49" s="66"/>
      <c r="C49" s="55"/>
      <c r="D49" s="6"/>
    </row>
    <row r="50" spans="1:4" ht="15.75">
      <c r="A50" s="51" t="s">
        <v>28</v>
      </c>
      <c r="B50" s="27"/>
      <c r="C50" s="70">
        <f>SUM(C30:C49)</f>
        <v>0</v>
      </c>
      <c r="D50" s="63">
        <f>SUM(D30:D49)</f>
        <v>0</v>
      </c>
    </row>
    <row r="51" spans="1:4" ht="15.75">
      <c r="A51" s="47" t="str">
        <f>CONCATENATE("Unencumbered Cash Balance ",input!H11)</f>
        <v>Unencumbered Cash Balance </v>
      </c>
      <c r="B51" s="27"/>
      <c r="C51" s="67">
        <f>C28-C50</f>
        <v>0</v>
      </c>
      <c r="D51" s="64">
        <f>D28-D50</f>
        <v>0</v>
      </c>
    </row>
    <row r="52" spans="1:4" ht="15.75">
      <c r="A52" s="7"/>
      <c r="B52" s="7"/>
      <c r="C52" s="7"/>
      <c r="D52" s="72">
        <f>IF(D51&lt;0,"Correct Neg Bal","")</f>
      </c>
    </row>
    <row r="53" spans="1:4" ht="15.75">
      <c r="A53" s="7"/>
      <c r="B53" s="7"/>
      <c r="C53" s="7"/>
      <c r="D53" s="7"/>
    </row>
    <row r="54" spans="1:4" ht="15.75">
      <c r="A54" s="8" t="s">
        <v>29</v>
      </c>
      <c r="B54" s="4"/>
      <c r="C54" s="7"/>
      <c r="D54" s="7"/>
    </row>
  </sheetData>
  <sheetProtection sheet="1" objects="1" scenarios="1"/>
  <printOptions/>
  <pageMargins left="0.75" right="0.75" top="1" bottom="1" header="0.5" footer="0.5"/>
  <pageSetup blackAndWhite="1" fitToHeight="1" fitToWidth="1" horizontalDpi="600" verticalDpi="600" orientation="portrait" scale="82" r:id="rId1"/>
  <headerFooter alignWithMargins="0">
    <oddHeader>&amp;RState of Kansas
Amendment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Butts</dc:creator>
  <cp:keywords/>
  <dc:description/>
  <cp:lastModifiedBy>rbrazier</cp:lastModifiedBy>
  <cp:lastPrinted>2015-08-18T21:41:56Z</cp:lastPrinted>
  <dcterms:created xsi:type="dcterms:W3CDTF">1999-08-05T21:16:58Z</dcterms:created>
  <dcterms:modified xsi:type="dcterms:W3CDTF">2015-08-18T21:42:01Z</dcterms:modified>
  <cp:category/>
  <cp:version/>
  <cp:contentType/>
  <cp:contentStatus/>
</cp:coreProperties>
</file>